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715"/>
  <workbookPr filterPrivacy="1" defaultThemeVersion="124226"/>
  <xr:revisionPtr revIDLastSave="0" documentId="13_ncr:1_{3DD91BA4-0D80-7D4A-8301-0CF5FD85D7A9}" xr6:coauthVersionLast="43" xr6:coauthVersionMax="43" xr10:uidLastSave="{00000000-0000-0000-0000-000000000000}"/>
  <bookViews>
    <workbookView xWindow="400" yWindow="-21140" windowWidth="35840" windowHeight="19560" tabRatio="645" activeTab="3" xr2:uid="{00000000-000D-0000-FFFF-FFFF00000000}"/>
  </bookViews>
  <sheets>
    <sheet name="18" sheetId="212" r:id="rId1"/>
    <sheet name="17" sheetId="211" r:id="rId2"/>
    <sheet name="16" sheetId="210" r:id="rId3"/>
    <sheet name="当前" sheetId="183" r:id="rId4"/>
    <sheet name="积分" sheetId="181" r:id="rId5"/>
    <sheet name="空" sheetId="9" r:id="rId6"/>
    <sheet name="商家码" sheetId="53" r:id="rId7"/>
    <sheet name="Sheet2" sheetId="57" r:id="rId8"/>
    <sheet name="Sheet3" sheetId="70" r:id="rId9"/>
  </sheets>
  <calcPr calcId="19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C79" i="212" l="1"/>
  <c r="C78" i="212"/>
  <c r="C77" i="212"/>
  <c r="C76" i="212"/>
  <c r="C75" i="212"/>
  <c r="C74" i="212"/>
  <c r="C73" i="212"/>
  <c r="C72" i="212"/>
  <c r="C71" i="212"/>
  <c r="C70" i="212"/>
  <c r="C69" i="212"/>
  <c r="B80" i="212" s="1"/>
  <c r="B68" i="212"/>
  <c r="C67" i="212"/>
  <c r="A67" i="212" s="1"/>
  <c r="C65" i="212"/>
  <c r="A65" i="212" s="1"/>
  <c r="C63" i="212"/>
  <c r="C68" i="212" s="1"/>
  <c r="A63" i="212"/>
  <c r="C58" i="212"/>
  <c r="B58" i="212"/>
  <c r="C57" i="212"/>
  <c r="A57" i="212" s="1"/>
  <c r="A58" i="212" s="1"/>
  <c r="C55" i="212"/>
  <c r="A55" i="212"/>
  <c r="C53" i="212"/>
  <c r="A53" i="212"/>
  <c r="B49" i="212"/>
  <c r="C48" i="212"/>
  <c r="A48" i="212"/>
  <c r="C46" i="212"/>
  <c r="A46" i="212" s="1"/>
  <c r="C44" i="212"/>
  <c r="A44" i="212"/>
  <c r="C39" i="212"/>
  <c r="B39" i="212"/>
  <c r="K41" i="212" s="1"/>
  <c r="E37" i="212"/>
  <c r="C37" i="212"/>
  <c r="D37" i="212" s="1"/>
  <c r="E35" i="212"/>
  <c r="B35" i="212"/>
  <c r="D35" i="212" s="1"/>
  <c r="E33" i="212"/>
  <c r="D33" i="212"/>
  <c r="E31" i="212"/>
  <c r="C31" i="212"/>
  <c r="D31" i="212" s="1"/>
  <c r="E29" i="212"/>
  <c r="D29" i="212"/>
  <c r="E27" i="212"/>
  <c r="D27" i="212"/>
  <c r="E25" i="212"/>
  <c r="D25" i="212" s="1"/>
  <c r="E23" i="212"/>
  <c r="C23" i="212"/>
  <c r="D23" i="212" s="1"/>
  <c r="E21" i="212"/>
  <c r="D21" i="212"/>
  <c r="C20" i="212"/>
  <c r="B20" i="212"/>
  <c r="E19" i="212"/>
  <c r="D19" i="212"/>
  <c r="E17" i="212"/>
  <c r="D17" i="212"/>
  <c r="E15" i="212"/>
  <c r="D15" i="212"/>
  <c r="E13" i="212"/>
  <c r="D13" i="212" s="1"/>
  <c r="E11" i="212"/>
  <c r="D11" i="212"/>
  <c r="E9" i="212"/>
  <c r="D9" i="212" s="1"/>
  <c r="D20" i="212" s="1"/>
  <c r="E7" i="212"/>
  <c r="D7" i="212"/>
  <c r="E5" i="212"/>
  <c r="D5" i="212"/>
  <c r="E3" i="212"/>
  <c r="D3" i="212"/>
  <c r="A49" i="212" l="1"/>
  <c r="D39" i="212"/>
  <c r="K43" i="212" s="1"/>
  <c r="K42" i="212" s="1"/>
  <c r="A68" i="212"/>
  <c r="N41" i="212" s="1"/>
  <c r="E20" i="212"/>
  <c r="E39" i="212"/>
  <c r="C49" i="212"/>
  <c r="C79" i="211"/>
  <c r="C78" i="211"/>
  <c r="C77" i="211"/>
  <c r="C76" i="211"/>
  <c r="C75" i="211"/>
  <c r="C74" i="211"/>
  <c r="C73" i="211"/>
  <c r="C72" i="211"/>
  <c r="C71" i="211"/>
  <c r="C70" i="211"/>
  <c r="C69" i="211"/>
  <c r="B68" i="211"/>
  <c r="C67" i="211"/>
  <c r="A67" i="211"/>
  <c r="C65" i="211"/>
  <c r="A65" i="211" s="1"/>
  <c r="C63" i="211"/>
  <c r="A63" i="211" s="1"/>
  <c r="A68" i="211" s="1"/>
  <c r="B58" i="211"/>
  <c r="C57" i="211"/>
  <c r="A57" i="211" s="1"/>
  <c r="C55" i="211"/>
  <c r="A55" i="211"/>
  <c r="C53" i="211"/>
  <c r="C58" i="211" s="1"/>
  <c r="B49" i="211"/>
  <c r="C48" i="211"/>
  <c r="A48" i="211"/>
  <c r="C46" i="211"/>
  <c r="C49" i="211" s="1"/>
  <c r="C44" i="211"/>
  <c r="A44" i="211"/>
  <c r="B39" i="211"/>
  <c r="K41" i="211" s="1"/>
  <c r="E37" i="211"/>
  <c r="C37" i="211"/>
  <c r="D37" i="211" s="1"/>
  <c r="E35" i="211"/>
  <c r="B35" i="211"/>
  <c r="D35" i="211" s="1"/>
  <c r="E33" i="211"/>
  <c r="D33" i="211"/>
  <c r="E31" i="211"/>
  <c r="C31" i="211"/>
  <c r="D31" i="211" s="1"/>
  <c r="E29" i="211"/>
  <c r="D29" i="211"/>
  <c r="E27" i="211"/>
  <c r="D27" i="211" s="1"/>
  <c r="E25" i="211"/>
  <c r="D25" i="211"/>
  <c r="E23" i="211"/>
  <c r="C23" i="211"/>
  <c r="E21" i="211"/>
  <c r="D21" i="211" s="1"/>
  <c r="C20" i="211"/>
  <c r="B20" i="211"/>
  <c r="E19" i="211"/>
  <c r="D19" i="211" s="1"/>
  <c r="E17" i="211"/>
  <c r="D17" i="211" s="1"/>
  <c r="E15" i="211"/>
  <c r="D15" i="211" s="1"/>
  <c r="E13" i="211"/>
  <c r="D13" i="211" s="1"/>
  <c r="E11" i="211"/>
  <c r="D11" i="211" s="1"/>
  <c r="E9" i="211"/>
  <c r="D9" i="211" s="1"/>
  <c r="E7" i="211"/>
  <c r="D7" i="211"/>
  <c r="E5" i="211"/>
  <c r="D5" i="211" s="1"/>
  <c r="E3" i="211"/>
  <c r="E20" i="211" l="1"/>
  <c r="N42" i="212"/>
  <c r="A46" i="211"/>
  <c r="A49" i="211" s="1"/>
  <c r="E39" i="211"/>
  <c r="C68" i="211"/>
  <c r="B80" i="211"/>
  <c r="D3" i="211"/>
  <c r="D20" i="211" s="1"/>
  <c r="C39" i="211"/>
  <c r="D23" i="211"/>
  <c r="D39" i="211" s="1"/>
  <c r="A53" i="211"/>
  <c r="A58" i="211" s="1"/>
  <c r="N41" i="211" s="1"/>
  <c r="C79" i="210"/>
  <c r="C78" i="210"/>
  <c r="C77" i="210"/>
  <c r="C76" i="210"/>
  <c r="C75" i="210"/>
  <c r="C74" i="210"/>
  <c r="C73" i="210"/>
  <c r="C72" i="210"/>
  <c r="C71" i="210"/>
  <c r="C70" i="210"/>
  <c r="C69" i="210"/>
  <c r="B68" i="210"/>
  <c r="C67" i="210"/>
  <c r="A67" i="210" s="1"/>
  <c r="C65" i="210"/>
  <c r="A65" i="210" s="1"/>
  <c r="C63" i="210"/>
  <c r="A63" i="210" s="1"/>
  <c r="B58" i="210"/>
  <c r="C57" i="210"/>
  <c r="A57" i="210"/>
  <c r="C55" i="210"/>
  <c r="A55" i="210"/>
  <c r="C53" i="210"/>
  <c r="C58" i="210" s="1"/>
  <c r="B49" i="210"/>
  <c r="C48" i="210"/>
  <c r="A48" i="210" s="1"/>
  <c r="C46" i="210"/>
  <c r="A46" i="210" s="1"/>
  <c r="C44" i="210"/>
  <c r="E37" i="210"/>
  <c r="C37" i="210"/>
  <c r="E35" i="210"/>
  <c r="B35" i="210"/>
  <c r="D35" i="210" s="1"/>
  <c r="E33" i="210"/>
  <c r="D33" i="210"/>
  <c r="E31" i="210"/>
  <c r="C31" i="210"/>
  <c r="D31" i="210" s="1"/>
  <c r="E29" i="210"/>
  <c r="D29" i="210" s="1"/>
  <c r="E27" i="210"/>
  <c r="D27" i="210" s="1"/>
  <c r="E25" i="210"/>
  <c r="D25" i="210" s="1"/>
  <c r="E23" i="210"/>
  <c r="C23" i="210"/>
  <c r="E21" i="210"/>
  <c r="D21" i="210" s="1"/>
  <c r="C20" i="210"/>
  <c r="B20" i="210"/>
  <c r="E19" i="210"/>
  <c r="D19" i="210" s="1"/>
  <c r="E17" i="210"/>
  <c r="D17" i="210" s="1"/>
  <c r="E15" i="210"/>
  <c r="D15" i="210" s="1"/>
  <c r="E13" i="210"/>
  <c r="D13" i="210"/>
  <c r="E11" i="210"/>
  <c r="D11" i="210"/>
  <c r="E9" i="210"/>
  <c r="D9" i="210" s="1"/>
  <c r="E7" i="210"/>
  <c r="D7" i="210" s="1"/>
  <c r="E5" i="210"/>
  <c r="D5" i="210" s="1"/>
  <c r="E3" i="210"/>
  <c r="E20" i="210" l="1"/>
  <c r="D37" i="210"/>
  <c r="C49" i="210"/>
  <c r="C68" i="210"/>
  <c r="A53" i="210"/>
  <c r="A58" i="210" s="1"/>
  <c r="E39" i="210"/>
  <c r="B80" i="210"/>
  <c r="C39" i="210"/>
  <c r="D3" i="210"/>
  <c r="D20" i="210" s="1"/>
  <c r="K43" i="211"/>
  <c r="K42" i="211" s="1"/>
  <c r="N42" i="211" s="1"/>
  <c r="A68" i="210"/>
  <c r="B39" i="210"/>
  <c r="K41" i="210" s="1"/>
  <c r="D23" i="210"/>
  <c r="A44" i="210"/>
  <c r="A49" i="210" s="1"/>
  <c r="D39" i="210" l="1"/>
  <c r="K43" i="210" s="1"/>
  <c r="N41" i="210"/>
  <c r="K42" i="210"/>
  <c r="N42" i="210" l="1"/>
  <c r="C78" i="183"/>
  <c r="C77" i="183"/>
  <c r="C70" i="183"/>
  <c r="C76" i="183"/>
  <c r="C75" i="183"/>
  <c r="C23" i="183" l="1"/>
  <c r="C67" i="183" l="1"/>
  <c r="C65" i="183"/>
  <c r="C63" i="183"/>
  <c r="C74" i="183" l="1"/>
  <c r="C20" i="183" l="1"/>
  <c r="B20" i="183"/>
  <c r="E7" i="183"/>
  <c r="D7" i="183" s="1"/>
  <c r="E5" i="183"/>
  <c r="D5" i="183" s="1"/>
  <c r="C79" i="183"/>
  <c r="C73" i="183"/>
  <c r="C72" i="183"/>
  <c r="C71" i="183"/>
  <c r="C69" i="183"/>
  <c r="B68" i="183"/>
  <c r="A67" i="183"/>
  <c r="A65" i="183"/>
  <c r="A63" i="183"/>
  <c r="B58" i="183"/>
  <c r="C57" i="183"/>
  <c r="A57" i="183" s="1"/>
  <c r="C55" i="183"/>
  <c r="A55" i="183" s="1"/>
  <c r="C53" i="183"/>
  <c r="B49" i="183"/>
  <c r="C48" i="183"/>
  <c r="A48" i="183" s="1"/>
  <c r="C46" i="183"/>
  <c r="A46" i="183" s="1"/>
  <c r="C44" i="183"/>
  <c r="E37" i="183"/>
  <c r="C37" i="183"/>
  <c r="E35" i="183"/>
  <c r="B35" i="183"/>
  <c r="B39" i="183" s="1"/>
  <c r="E33" i="183"/>
  <c r="D33" i="183" s="1"/>
  <c r="E31" i="183"/>
  <c r="C31" i="183"/>
  <c r="E29" i="183"/>
  <c r="D29" i="183" s="1"/>
  <c r="E27" i="183"/>
  <c r="D27" i="183" s="1"/>
  <c r="E25" i="183"/>
  <c r="D25" i="183" s="1"/>
  <c r="E23" i="183"/>
  <c r="E21" i="183"/>
  <c r="D21" i="183" s="1"/>
  <c r="E19" i="183"/>
  <c r="D19" i="183" s="1"/>
  <c r="E17" i="183"/>
  <c r="D17" i="183" s="1"/>
  <c r="E15" i="183"/>
  <c r="D15" i="183" s="1"/>
  <c r="E13" i="183"/>
  <c r="D13" i="183" s="1"/>
  <c r="E11" i="183"/>
  <c r="D11" i="183" s="1"/>
  <c r="E9" i="183"/>
  <c r="D9" i="183" s="1"/>
  <c r="E3" i="183"/>
  <c r="D31" i="183" l="1"/>
  <c r="C58" i="183"/>
  <c r="K41" i="183"/>
  <c r="C39" i="183"/>
  <c r="D37" i="183"/>
  <c r="E20" i="183"/>
  <c r="D3" i="183"/>
  <c r="D20" i="183" s="1"/>
  <c r="A53" i="183"/>
  <c r="A58" i="183" s="1"/>
  <c r="B80" i="183"/>
  <c r="E39" i="183"/>
  <c r="C49" i="183"/>
  <c r="A68" i="183"/>
  <c r="D35" i="183"/>
  <c r="C68" i="183"/>
  <c r="D23" i="183"/>
  <c r="A44" i="183"/>
  <c r="A49" i="183" s="1"/>
  <c r="N41" i="183" l="1"/>
  <c r="D39" i="183"/>
  <c r="K43" i="183" s="1"/>
  <c r="K42" i="183" s="1"/>
  <c r="N42" i="183" l="1"/>
</calcChain>
</file>

<file path=xl/sharedStrings.xml><?xml version="1.0" encoding="utf-8"?>
<sst xmlns="http://schemas.openxmlformats.org/spreadsheetml/2006/main" count="881" uniqueCount="171">
  <si>
    <t>额度</t>
    <phoneticPr fontId="1" type="noConversion"/>
  </si>
  <si>
    <t>剩余额度</t>
  </si>
  <si>
    <t>账单金额</t>
    <phoneticPr fontId="1" type="noConversion"/>
  </si>
  <si>
    <t>未出账单</t>
    <phoneticPr fontId="1" type="noConversion"/>
  </si>
  <si>
    <t>明细</t>
    <phoneticPr fontId="1" type="noConversion"/>
  </si>
  <si>
    <t>华夏(25)</t>
    <phoneticPr fontId="1" type="noConversion"/>
  </si>
  <si>
    <t>民生(23)</t>
    <phoneticPr fontId="1" type="noConversion"/>
  </si>
  <si>
    <t>浦发(24)</t>
    <phoneticPr fontId="1" type="noConversion"/>
  </si>
  <si>
    <t>中信(10)</t>
    <phoneticPr fontId="1" type="noConversion"/>
  </si>
  <si>
    <t>平安(10)</t>
    <phoneticPr fontId="1" type="noConversion"/>
  </si>
  <si>
    <t>建行(10)</t>
    <phoneticPr fontId="1" type="noConversion"/>
  </si>
  <si>
    <t>12-17还款</t>
    <phoneticPr fontId="1" type="noConversion"/>
  </si>
  <si>
    <t>总</t>
    <phoneticPr fontId="1" type="noConversion"/>
  </si>
  <si>
    <t>活期</t>
    <phoneticPr fontId="1" type="noConversion"/>
  </si>
  <si>
    <t>定期</t>
    <phoneticPr fontId="1" type="noConversion"/>
  </si>
  <si>
    <t>农行琼(20)</t>
    <phoneticPr fontId="1" type="noConversion"/>
  </si>
  <si>
    <t>未统计</t>
    <phoneticPr fontId="8" type="noConversion"/>
  </si>
  <si>
    <t>乐享宝</t>
    <phoneticPr fontId="8" type="noConversion"/>
  </si>
  <si>
    <t>兴业(10)</t>
    <phoneticPr fontId="1" type="noConversion"/>
  </si>
  <si>
    <t>兴业(25)</t>
    <phoneticPr fontId="1" type="noConversion"/>
  </si>
  <si>
    <t>加油2倍</t>
    <phoneticPr fontId="8" type="noConversion"/>
  </si>
  <si>
    <t>总额度</t>
    <phoneticPr fontId="8" type="noConversion"/>
  </si>
  <si>
    <t>剩余额度</t>
    <phoneticPr fontId="8" type="noConversion"/>
  </si>
  <si>
    <t>已用额度</t>
    <phoneticPr fontId="8" type="noConversion"/>
  </si>
  <si>
    <t>投资总额</t>
    <phoneticPr fontId="8" type="noConversion"/>
  </si>
  <si>
    <t>净资金</t>
    <phoneticPr fontId="8" type="noConversion"/>
  </si>
  <si>
    <t>分开还</t>
    <phoneticPr fontId="8" type="noConversion"/>
  </si>
  <si>
    <t>金</t>
    <phoneticPr fontId="8" type="noConversion"/>
  </si>
  <si>
    <t>10W</t>
    <phoneticPr fontId="8" type="noConversion"/>
  </si>
  <si>
    <t>双倍1W</t>
    <phoneticPr fontId="8" type="noConversion"/>
  </si>
  <si>
    <t>1号加油</t>
    <phoneticPr fontId="8" type="noConversion"/>
  </si>
  <si>
    <t>交通(22)</t>
    <phoneticPr fontId="1" type="noConversion"/>
  </si>
  <si>
    <t>邮政(24)</t>
    <phoneticPr fontId="1" type="noConversion"/>
  </si>
  <si>
    <t>中行</t>
    <phoneticPr fontId="8" type="noConversion"/>
  </si>
  <si>
    <t>中行白金</t>
    <phoneticPr fontId="8" type="noConversion"/>
  </si>
  <si>
    <t>历史余额</t>
    <phoneticPr fontId="8" type="noConversion"/>
  </si>
  <si>
    <t>汇丰(10)</t>
    <phoneticPr fontId="1" type="noConversion"/>
  </si>
  <si>
    <t>渣打(5)</t>
    <phoneticPr fontId="1" type="noConversion"/>
  </si>
  <si>
    <t>兴业</t>
    <phoneticPr fontId="8" type="noConversion"/>
  </si>
  <si>
    <t>加油1000/1000</t>
    <phoneticPr fontId="8" type="noConversion"/>
  </si>
  <si>
    <t>9笔199</t>
    <phoneticPr fontId="8" type="noConversion"/>
  </si>
  <si>
    <t>lb</t>
    <phoneticPr fontId="1" type="noConversion"/>
  </si>
  <si>
    <t>邮政</t>
    <phoneticPr fontId="8" type="noConversion"/>
  </si>
  <si>
    <t>腾讯/全币</t>
    <phoneticPr fontId="8" type="noConversion"/>
  </si>
  <si>
    <t>7W</t>
    <phoneticPr fontId="8" type="noConversion"/>
  </si>
  <si>
    <t>普/EMS/青春</t>
    <phoneticPr fontId="8" type="noConversion"/>
  </si>
  <si>
    <t>5W</t>
    <phoneticPr fontId="8" type="noConversion"/>
  </si>
  <si>
    <t>标准金</t>
    <phoneticPr fontId="8" type="noConversion"/>
  </si>
  <si>
    <t>1.5W</t>
    <phoneticPr fontId="8" type="noConversion"/>
  </si>
  <si>
    <t>2</t>
    <phoneticPr fontId="8" type="noConversion"/>
  </si>
  <si>
    <t>4</t>
    <phoneticPr fontId="8" type="noConversion"/>
  </si>
  <si>
    <t>5</t>
    <phoneticPr fontId="8" type="noConversion"/>
  </si>
  <si>
    <t>6</t>
    <phoneticPr fontId="8" type="noConversion"/>
  </si>
  <si>
    <t>电影2888</t>
    <phoneticPr fontId="8" type="noConversion"/>
  </si>
  <si>
    <t>生宵/旅游</t>
    <phoneticPr fontId="8" type="noConversion"/>
  </si>
  <si>
    <t>闪付1</t>
    <phoneticPr fontId="8" type="noConversion"/>
  </si>
  <si>
    <t>闪付2</t>
    <phoneticPr fontId="8" type="noConversion"/>
  </si>
  <si>
    <t>闪付3</t>
    <phoneticPr fontId="8" type="noConversion"/>
  </si>
  <si>
    <t>加油1000</t>
    <phoneticPr fontId="8" type="noConversion"/>
  </si>
  <si>
    <t>要满2888</t>
    <phoneticPr fontId="8" type="noConversion"/>
  </si>
  <si>
    <t>光大(25)</t>
    <phoneticPr fontId="1" type="noConversion"/>
  </si>
  <si>
    <t>19号刷会员</t>
    <phoneticPr fontId="8" type="noConversion"/>
  </si>
  <si>
    <t>招商(10)</t>
    <phoneticPr fontId="1" type="noConversion"/>
  </si>
  <si>
    <t>13分开还</t>
    <phoneticPr fontId="8" type="noConversion"/>
  </si>
  <si>
    <t>周5</t>
    <phoneticPr fontId="8" type="noConversion"/>
  </si>
  <si>
    <t>农家放养</t>
    <phoneticPr fontId="8" type="noConversion"/>
  </si>
  <si>
    <t>光大有些卡有积分，2019年光大有活动，相当于所有卡都有积分
汇丰生活卡
邮政青春卡</t>
    <phoneticPr fontId="8" type="noConversion"/>
  </si>
  <si>
    <t>民生</t>
    <phoneticPr fontId="8" type="noConversion"/>
  </si>
  <si>
    <t>华夏</t>
    <phoneticPr fontId="8" type="noConversion"/>
  </si>
  <si>
    <t>支付宝</t>
    <phoneticPr fontId="8" type="noConversion"/>
  </si>
  <si>
    <t>光大</t>
    <phoneticPr fontId="8" type="noConversion"/>
  </si>
  <si>
    <t>无积分微信JD</t>
    <phoneticPr fontId="8" type="noConversion"/>
  </si>
  <si>
    <t>每月25日</t>
    <phoneticPr fontId="8" type="noConversion"/>
  </si>
  <si>
    <t>刷6000</t>
    <phoneticPr fontId="8" type="noConversion"/>
  </si>
  <si>
    <t>同一家</t>
    <phoneticPr fontId="8" type="noConversion"/>
  </si>
  <si>
    <t>算3次</t>
  </si>
  <si>
    <t>五金</t>
    <phoneticPr fontId="8" type="noConversion"/>
  </si>
  <si>
    <t>300以上</t>
    <phoneticPr fontId="8" type="noConversion"/>
  </si>
  <si>
    <t>通知还款</t>
    <phoneticPr fontId="8" type="noConversion"/>
  </si>
  <si>
    <t>通</t>
    <phoneticPr fontId="8" type="noConversion"/>
  </si>
  <si>
    <t>知</t>
    <phoneticPr fontId="8" type="noConversion"/>
  </si>
  <si>
    <t>还</t>
    <phoneticPr fontId="8" type="noConversion"/>
  </si>
  <si>
    <t>款</t>
    <phoneticPr fontId="8" type="noConversion"/>
  </si>
  <si>
    <t>招行</t>
    <phoneticPr fontId="8" type="noConversion"/>
  </si>
  <si>
    <t>微信不一定</t>
    <phoneticPr fontId="8" type="noConversion"/>
  </si>
  <si>
    <r>
      <t>J</t>
    </r>
    <r>
      <rPr>
        <sz val="11"/>
        <color theme="1"/>
        <rFont val="宋体"/>
        <family val="3"/>
        <charset val="134"/>
        <scheme val="minor"/>
      </rPr>
      <t>D要试</t>
    </r>
    <phoneticPr fontId="8" type="noConversion"/>
  </si>
  <si>
    <t>金中意</t>
    <phoneticPr fontId="8" type="noConversion"/>
  </si>
  <si>
    <t>每月16号</t>
    <phoneticPr fontId="8" type="noConversion"/>
  </si>
  <si>
    <r>
      <t>3</t>
    </r>
    <r>
      <rPr>
        <b/>
        <sz val="11"/>
        <color rgb="FFFF4F79"/>
        <rFont val="宋体"/>
        <family val="3"/>
        <charset val="134"/>
      </rPr>
      <t>笔计积分消费满</t>
    </r>
    <r>
      <rPr>
        <b/>
        <sz val="11"/>
        <color rgb="FFFF4F79"/>
        <rFont val="Arial"/>
        <family val="2"/>
      </rPr>
      <t>288</t>
    </r>
    <r>
      <rPr>
        <b/>
        <sz val="11"/>
        <color rgb="FFFF4F79"/>
        <rFont val="宋体"/>
        <family val="3"/>
        <charset val="134"/>
      </rPr>
      <t>元</t>
    </r>
    <phoneticPr fontId="8" type="noConversion"/>
  </si>
  <si>
    <t>交通</t>
    <phoneticPr fontId="8" type="noConversion"/>
  </si>
  <si>
    <t>信用卡</t>
    <phoneticPr fontId="8" type="noConversion"/>
  </si>
  <si>
    <t>核发时间</t>
    <phoneticPr fontId="8" type="noConversion"/>
  </si>
  <si>
    <t>闪付3笔/2500</t>
    <phoneticPr fontId="8" type="noConversion"/>
  </si>
  <si>
    <t>邮政总刷:</t>
    <phoneticPr fontId="8" type="noConversion"/>
  </si>
  <si>
    <t>渣打积分</t>
    <phoneticPr fontId="8" type="noConversion"/>
  </si>
  <si>
    <t>浦发消费统计</t>
    <phoneticPr fontId="8" type="noConversion"/>
  </si>
  <si>
    <t>建行</t>
    <phoneticPr fontId="8" type="noConversion"/>
  </si>
  <si>
    <t>渣打</t>
    <phoneticPr fontId="8" type="noConversion"/>
  </si>
  <si>
    <t>浦发</t>
    <phoneticPr fontId="8" type="noConversion"/>
  </si>
  <si>
    <t>中信</t>
    <phoneticPr fontId="8" type="noConversion"/>
  </si>
  <si>
    <t>腾讯/旅游</t>
    <phoneticPr fontId="8" type="noConversion"/>
  </si>
  <si>
    <t>9号出账单</t>
    <phoneticPr fontId="8" type="noConversion"/>
  </si>
  <si>
    <t>0801/7994</t>
    <phoneticPr fontId="8" type="noConversion"/>
  </si>
  <si>
    <t>邮储(9)</t>
    <phoneticPr fontId="1" type="noConversion"/>
  </si>
  <si>
    <t>民生车车卡:</t>
    <phoneticPr fontId="8" type="noConversion"/>
  </si>
  <si>
    <t>加油</t>
    <phoneticPr fontId="8" type="noConversion"/>
  </si>
  <si>
    <t>积分1500</t>
    <phoneticPr fontId="8" type="noConversion"/>
  </si>
  <si>
    <t>闪付3笔</t>
    <phoneticPr fontId="8" type="noConversion"/>
  </si>
  <si>
    <t>浦发JD</t>
    <phoneticPr fontId="8" type="noConversion"/>
  </si>
  <si>
    <t>5倍积分</t>
    <phoneticPr fontId="8" type="noConversion"/>
  </si>
  <si>
    <t>微信积分到年底</t>
    <phoneticPr fontId="8" type="noConversion"/>
  </si>
  <si>
    <t>邮储青春</t>
    <phoneticPr fontId="8" type="noConversion"/>
  </si>
  <si>
    <t>微信2倍</t>
    <phoneticPr fontId="8" type="noConversion"/>
  </si>
  <si>
    <t>(车主)京东1倍</t>
    <phoneticPr fontId="8" type="noConversion"/>
  </si>
  <si>
    <t>平安</t>
    <phoneticPr fontId="8" type="noConversion"/>
  </si>
  <si>
    <t>9号能刷</t>
    <phoneticPr fontId="8" type="noConversion"/>
  </si>
  <si>
    <t>30(1109)</t>
    <phoneticPr fontId="8" type="noConversion"/>
  </si>
  <si>
    <t>小熊</t>
    <phoneticPr fontId="8" type="noConversion"/>
  </si>
  <si>
    <t>计积分1500</t>
    <phoneticPr fontId="8" type="noConversion"/>
  </si>
  <si>
    <t>1</t>
    <phoneticPr fontId="8" type="noConversion"/>
  </si>
  <si>
    <t>车主卡</t>
    <phoneticPr fontId="8" type="noConversion"/>
  </si>
  <si>
    <t>周六加油</t>
    <phoneticPr fontId="8" type="noConversion"/>
  </si>
  <si>
    <t>9.7加油了</t>
    <phoneticPr fontId="8" type="noConversion"/>
  </si>
  <si>
    <t>青春卡7024</t>
    <phoneticPr fontId="8" type="noConversion"/>
  </si>
  <si>
    <t>邮储车主卡</t>
    <phoneticPr fontId="8" type="noConversion"/>
  </si>
  <si>
    <t>JD</t>
    <phoneticPr fontId="8" type="noConversion"/>
  </si>
  <si>
    <t>汇丰</t>
    <phoneticPr fontId="8" type="noConversion"/>
  </si>
  <si>
    <t>支付宝、微信钱包或者京东完成支付，即可获2倍积分奖励</t>
  </si>
  <si>
    <t>云闪付</t>
    <phoneticPr fontId="8" type="noConversion"/>
  </si>
  <si>
    <t>支付宝没有</t>
    <phoneticPr fontId="8" type="noConversion"/>
  </si>
  <si>
    <t>1111余</t>
    <phoneticPr fontId="8" type="noConversion"/>
  </si>
  <si>
    <t>2019.11.11</t>
    <phoneticPr fontId="8" type="noConversion"/>
  </si>
  <si>
    <t>辉华夏26还款</t>
    <phoneticPr fontId="8" type="noConversion"/>
  </si>
  <si>
    <t>京东有积分</t>
    <phoneticPr fontId="8" type="noConversion"/>
  </si>
  <si>
    <t>9.13/12.14</t>
    <phoneticPr fontId="8" type="noConversion"/>
  </si>
  <si>
    <t>11.14/12.15</t>
    <phoneticPr fontId="8" type="noConversion"/>
  </si>
  <si>
    <t>工行(9)</t>
    <phoneticPr fontId="1" type="noConversion"/>
  </si>
  <si>
    <t>次月2号</t>
    <phoneticPr fontId="22" type="noConversion"/>
  </si>
  <si>
    <t>27WX</t>
    <phoneticPr fontId="22" type="noConversion"/>
  </si>
  <si>
    <t>12月加油了</t>
    <phoneticPr fontId="8" type="noConversion"/>
  </si>
  <si>
    <t>12月刷1.3W</t>
    <phoneticPr fontId="22" type="noConversion"/>
  </si>
  <si>
    <t>海</t>
    <phoneticPr fontId="8" type="noConversion"/>
  </si>
  <si>
    <t>云闪付</t>
    <phoneticPr fontId="8" type="noConversion"/>
  </si>
  <si>
    <t>辉邮政</t>
    <phoneticPr fontId="8" type="noConversion"/>
  </si>
  <si>
    <t>中行琼(25)</t>
    <phoneticPr fontId="1" type="noConversion"/>
  </si>
  <si>
    <t>3卡分开还</t>
    <phoneticPr fontId="1" type="noConversion"/>
  </si>
  <si>
    <t>琼</t>
    <phoneticPr fontId="22" type="noConversion"/>
  </si>
  <si>
    <t>1.12/7.13</t>
    <phoneticPr fontId="8" type="noConversion"/>
  </si>
  <si>
    <t>µ</t>
    <phoneticPr fontId="22" type="noConversion"/>
  </si>
  <si>
    <t>1.13/12.14</t>
    <phoneticPr fontId="8" type="noConversion"/>
  </si>
  <si>
    <t>1.14/12.15</t>
    <phoneticPr fontId="8" type="noConversion"/>
  </si>
  <si>
    <t>1.14/5.15</t>
    <phoneticPr fontId="8" type="noConversion"/>
  </si>
  <si>
    <t>A35兴行分开</t>
    <phoneticPr fontId="8" type="noConversion"/>
  </si>
  <si>
    <t>辉加油</t>
    <phoneticPr fontId="22" type="noConversion"/>
  </si>
  <si>
    <t>富</t>
    <phoneticPr fontId="22" type="noConversion"/>
  </si>
  <si>
    <t>加油1.1</t>
    <phoneticPr fontId="8" type="noConversion"/>
  </si>
  <si>
    <t>民生0707</t>
    <phoneticPr fontId="22" type="noConversion"/>
  </si>
  <si>
    <t>邮储7024</t>
    <phoneticPr fontId="22" type="noConversion"/>
  </si>
  <si>
    <t>邮储车主卡</t>
    <phoneticPr fontId="22" type="noConversion"/>
  </si>
  <si>
    <t>全民生活</t>
    <phoneticPr fontId="22" type="noConversion"/>
  </si>
  <si>
    <t>全民</t>
    <phoneticPr fontId="22" type="noConversion"/>
  </si>
  <si>
    <t>z</t>
    <phoneticPr fontId="22" type="noConversion"/>
  </si>
  <si>
    <t>w</t>
    <phoneticPr fontId="22" type="noConversion"/>
  </si>
  <si>
    <t>邮储8719</t>
    <phoneticPr fontId="22" type="noConversion"/>
  </si>
  <si>
    <t>锋</t>
    <phoneticPr fontId="22" type="noConversion"/>
  </si>
  <si>
    <t>j</t>
    <phoneticPr fontId="22" type="noConversion"/>
  </si>
  <si>
    <t>1月加油了</t>
    <phoneticPr fontId="8" type="noConversion"/>
  </si>
  <si>
    <t>交易2000分</t>
    <phoneticPr fontId="22" type="noConversion"/>
  </si>
  <si>
    <t>华夏</t>
    <phoneticPr fontId="22" type="noConversion"/>
  </si>
  <si>
    <t>华夏查银联被扫积分?</t>
    <phoneticPr fontId="22" type="noConversion"/>
  </si>
  <si>
    <t>J</t>
    <phoneticPr fontId="2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</si>
</sst>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0.00;[Red]0.00"/>
    <numFmt numFmtId="177" formatCode="0.00_ "/>
    <numFmt numFmtId="178" formatCode="0.00_ ;[Red]\-0.00\ "/>
  </numFmts>
  <fonts count="26">
    <font>
      <sz val="11"/>
      <color theme="1"/>
      <name val="宋体"/>
      <charset val="134"/>
      <scheme val="minor"/>
    </font>
    <font>
      <sz val="9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b/>
      <sz val="11"/>
      <color rgb="FF0070C0"/>
      <name val="宋体"/>
      <family val="3"/>
      <charset val="134"/>
      <scheme val="minor"/>
    </font>
    <font>
      <b/>
      <sz val="11"/>
      <color rgb="FF00206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sz val="11"/>
      <color theme="4"/>
      <name val="宋体"/>
      <family val="3"/>
      <charset val="134"/>
      <scheme val="minor"/>
    </font>
    <font>
      <sz val="11"/>
      <color theme="4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theme="3"/>
      <name val="宋体"/>
      <family val="3"/>
      <charset val="134"/>
      <scheme val="minor"/>
    </font>
    <font>
      <b/>
      <sz val="11"/>
      <color theme="3"/>
      <name val="宋体"/>
      <family val="3"/>
      <charset val="134"/>
      <scheme val="minor"/>
    </font>
    <font>
      <sz val="11"/>
      <color theme="9" tint="0.79998168889431442"/>
      <name val="宋体"/>
      <family val="3"/>
      <charset val="134"/>
      <scheme val="minor"/>
    </font>
    <font>
      <b/>
      <sz val="11"/>
      <color rgb="FFFFFF0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sz val="11"/>
      <color rgb="FF7030A0"/>
      <name val="宋体"/>
      <family val="3"/>
      <charset val="134"/>
      <scheme val="minor"/>
    </font>
    <font>
      <b/>
      <sz val="24"/>
      <color rgb="FFFF0000"/>
      <name val="宋体"/>
      <family val="3"/>
      <charset val="134"/>
      <scheme val="minor"/>
    </font>
    <font>
      <b/>
      <sz val="11"/>
      <color rgb="FFFF4F79"/>
      <name val="Arial"/>
      <family val="2"/>
    </font>
    <font>
      <b/>
      <sz val="11"/>
      <color rgb="FFFF4F79"/>
      <name val="宋体"/>
      <family val="3"/>
      <charset val="134"/>
    </font>
    <font>
      <sz val="11"/>
      <color rgb="FFFFFF0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12"/>
      <color rgb="FF333333"/>
      <name val="Arial"/>
      <family val="2"/>
    </font>
    <font>
      <sz val="12"/>
      <color theme="1"/>
      <name val="宋体"/>
      <family val="3"/>
      <charset val="134"/>
      <scheme val="minor"/>
    </font>
    <font>
      <sz val="9"/>
      <name val="宋体"/>
      <charset val="134"/>
      <scheme val="minor"/>
    </font>
  </fonts>
  <fills count="2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99">
    <xf numFmtId="0" fontId="0" fillId="0" borderId="0" xfId="0"/>
    <xf numFmtId="0" fontId="0" fillId="0" borderId="0" xfId="0" applyAlignment="1">
      <alignment horizontal="center"/>
    </xf>
    <xf numFmtId="176" fontId="0" fillId="0" borderId="0" xfId="0" applyNumberFormat="1" applyAlignment="1">
      <alignment horizontal="center"/>
    </xf>
    <xf numFmtId="176" fontId="5" fillId="0" borderId="1" xfId="0" applyNumberFormat="1" applyFont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176" fontId="5" fillId="5" borderId="1" xfId="0" applyNumberFormat="1" applyFont="1" applyFill="1" applyBorder="1" applyAlignment="1">
      <alignment horizontal="center"/>
    </xf>
    <xf numFmtId="0" fontId="5" fillId="3" borderId="1" xfId="0" applyFont="1" applyFill="1" applyBorder="1" applyAlignment="1">
      <alignment horizontal="center"/>
    </xf>
    <xf numFmtId="176" fontId="0" fillId="5" borderId="0" xfId="0" applyNumberFormat="1" applyFill="1" applyAlignment="1">
      <alignment horizontal="center"/>
    </xf>
    <xf numFmtId="176" fontId="0" fillId="5" borderId="1" xfId="0" applyNumberFormat="1" applyFill="1" applyBorder="1" applyAlignment="1">
      <alignment horizontal="center"/>
    </xf>
    <xf numFmtId="0" fontId="5" fillId="5" borderId="1" xfId="0" applyNumberFormat="1" applyFont="1" applyFill="1" applyBorder="1" applyAlignment="1">
      <alignment horizontal="center"/>
    </xf>
    <xf numFmtId="0" fontId="0" fillId="5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4" fillId="4" borderId="1" xfId="0" applyFont="1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176" fontId="6" fillId="2" borderId="1" xfId="0" applyNumberFormat="1" applyFont="1" applyFill="1" applyBorder="1" applyAlignment="1">
      <alignment horizontal="center"/>
    </xf>
    <xf numFmtId="176" fontId="7" fillId="2" borderId="1" xfId="0" applyNumberFormat="1" applyFont="1" applyFill="1" applyBorder="1" applyAlignment="1">
      <alignment horizontal="center"/>
    </xf>
    <xf numFmtId="176" fontId="3" fillId="0" borderId="1" xfId="0" applyNumberFormat="1" applyFont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0" fillId="11" borderId="1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12" borderId="1" xfId="0" applyFill="1" applyBorder="1" applyAlignment="1">
      <alignment horizontal="center"/>
    </xf>
    <xf numFmtId="176" fontId="0" fillId="12" borderId="1" xfId="0" applyNumberFormat="1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14" fontId="0" fillId="12" borderId="1" xfId="0" applyNumberFormat="1" applyFill="1" applyBorder="1" applyAlignment="1">
      <alignment horizontal="center"/>
    </xf>
    <xf numFmtId="58" fontId="0" fillId="12" borderId="1" xfId="0" applyNumberFormat="1" applyFill="1" applyBorder="1" applyAlignment="1">
      <alignment horizontal="center"/>
    </xf>
    <xf numFmtId="0" fontId="0" fillId="10" borderId="1" xfId="0" applyFill="1" applyBorder="1" applyAlignment="1">
      <alignment horizontal="center"/>
    </xf>
    <xf numFmtId="176" fontId="0" fillId="10" borderId="1" xfId="0" applyNumberFormat="1" applyFill="1" applyBorder="1" applyAlignment="1">
      <alignment horizontal="center"/>
    </xf>
    <xf numFmtId="0" fontId="3" fillId="7" borderId="1" xfId="0" applyFont="1" applyFill="1" applyBorder="1" applyAlignment="1">
      <alignment horizontal="center"/>
    </xf>
    <xf numFmtId="0" fontId="9" fillId="0" borderId="1" xfId="0" applyFont="1" applyBorder="1" applyAlignment="1">
      <alignment horizontal="center"/>
    </xf>
    <xf numFmtId="176" fontId="10" fillId="5" borderId="1" xfId="0" applyNumberFormat="1" applyFont="1" applyFill="1" applyBorder="1" applyAlignment="1">
      <alignment horizontal="center"/>
    </xf>
    <xf numFmtId="176" fontId="9" fillId="7" borderId="1" xfId="0" applyNumberFormat="1" applyFont="1" applyFill="1" applyBorder="1" applyAlignment="1">
      <alignment horizontal="center"/>
    </xf>
    <xf numFmtId="0" fontId="7" fillId="2" borderId="0" xfId="0" applyFont="1" applyFill="1" applyAlignment="1">
      <alignment horizontal="center"/>
    </xf>
    <xf numFmtId="58" fontId="11" fillId="12" borderId="1" xfId="0" applyNumberFormat="1" applyFont="1" applyFill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12" fillId="13" borderId="0" xfId="0" applyFont="1" applyFill="1" applyAlignment="1">
      <alignment horizontal="center"/>
    </xf>
    <xf numFmtId="176" fontId="9" fillId="5" borderId="1" xfId="0" applyNumberFormat="1" applyFont="1" applyFill="1" applyBorder="1" applyAlignment="1">
      <alignment horizontal="center"/>
    </xf>
    <xf numFmtId="0" fontId="13" fillId="2" borderId="1" xfId="0" applyFont="1" applyFill="1" applyBorder="1" applyAlignment="1">
      <alignment horizontal="center"/>
    </xf>
    <xf numFmtId="176" fontId="14" fillId="8" borderId="0" xfId="0" applyNumberFormat="1" applyFont="1" applyFill="1" applyAlignment="1">
      <alignment horizontal="center"/>
    </xf>
    <xf numFmtId="176" fontId="0" fillId="14" borderId="0" xfId="0" applyNumberFormat="1" applyFill="1" applyAlignment="1">
      <alignment horizontal="center"/>
    </xf>
    <xf numFmtId="176" fontId="0" fillId="9" borderId="1" xfId="0" applyNumberFormat="1" applyFill="1" applyBorder="1" applyAlignment="1">
      <alignment horizontal="center"/>
    </xf>
    <xf numFmtId="176" fontId="0" fillId="0" borderId="1" xfId="0" applyNumberFormat="1" applyBorder="1" applyAlignment="1">
      <alignment horizontal="center"/>
    </xf>
    <xf numFmtId="0" fontId="10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3" fillId="0" borderId="1" xfId="0" applyFont="1" applyFill="1" applyBorder="1" applyAlignment="1">
      <alignment horizontal="center"/>
    </xf>
    <xf numFmtId="177" fontId="0" fillId="0" borderId="0" xfId="0" applyNumberFormat="1" applyFill="1" applyAlignment="1">
      <alignment horizontal="center"/>
    </xf>
    <xf numFmtId="0" fontId="6" fillId="4" borderId="1" xfId="0" applyFont="1" applyFill="1" applyBorder="1" applyAlignment="1">
      <alignment horizontal="center"/>
    </xf>
    <xf numFmtId="0" fontId="3" fillId="4" borderId="1" xfId="0" applyFont="1" applyFill="1" applyBorder="1" applyAlignment="1">
      <alignment horizontal="center"/>
    </xf>
    <xf numFmtId="176" fontId="5" fillId="4" borderId="1" xfId="0" applyNumberFormat="1" applyFont="1" applyFill="1" applyBorder="1" applyAlignment="1">
      <alignment horizontal="center"/>
    </xf>
    <xf numFmtId="0" fontId="9" fillId="4" borderId="1" xfId="0" applyFont="1" applyFill="1" applyBorder="1" applyAlignment="1">
      <alignment horizontal="center"/>
    </xf>
    <xf numFmtId="176" fontId="9" fillId="4" borderId="1" xfId="0" applyNumberFormat="1" applyFont="1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5" fillId="4" borderId="1" xfId="0" applyFont="1" applyFill="1" applyBorder="1" applyAlignment="1">
      <alignment horizontal="center"/>
    </xf>
    <xf numFmtId="176" fontId="0" fillId="2" borderId="0" xfId="0" applyNumberFormat="1" applyFill="1" applyAlignment="1">
      <alignment horizontal="center"/>
    </xf>
    <xf numFmtId="176" fontId="3" fillId="0" borderId="1" xfId="0" applyNumberFormat="1" applyFont="1" applyFill="1" applyBorder="1" applyAlignment="1">
      <alignment horizontal="center"/>
    </xf>
    <xf numFmtId="176" fontId="5" fillId="0" borderId="1" xfId="0" applyNumberFormat="1" applyFont="1" applyFill="1" applyBorder="1" applyAlignment="1">
      <alignment horizontal="center"/>
    </xf>
    <xf numFmtId="176" fontId="0" fillId="0" borderId="1" xfId="0" applyNumberFormat="1" applyFill="1" applyBorder="1" applyAlignment="1">
      <alignment horizontal="center"/>
    </xf>
    <xf numFmtId="176" fontId="0" fillId="0" borderId="0" xfId="0" applyNumberFormat="1" applyFill="1" applyAlignment="1">
      <alignment horizontal="center"/>
    </xf>
    <xf numFmtId="176" fontId="3" fillId="5" borderId="1" xfId="0" applyNumberFormat="1" applyFont="1" applyFill="1" applyBorder="1" applyAlignment="1">
      <alignment horizontal="center"/>
    </xf>
    <xf numFmtId="0" fontId="6" fillId="11" borderId="1" xfId="0" applyFont="1" applyFill="1" applyBorder="1" applyAlignment="1">
      <alignment horizontal="center"/>
    </xf>
    <xf numFmtId="0" fontId="5" fillId="11" borderId="1" xfId="0" applyFont="1" applyFill="1" applyBorder="1" applyAlignment="1">
      <alignment horizontal="center"/>
    </xf>
    <xf numFmtId="176" fontId="5" fillId="11" borderId="1" xfId="0" applyNumberFormat="1" applyFont="1" applyFill="1" applyBorder="1" applyAlignment="1">
      <alignment horizontal="center"/>
    </xf>
    <xf numFmtId="0" fontId="9" fillId="11" borderId="1" xfId="0" applyFont="1" applyFill="1" applyBorder="1" applyAlignment="1">
      <alignment horizontal="center"/>
    </xf>
    <xf numFmtId="0" fontId="10" fillId="11" borderId="1" xfId="0" applyFont="1" applyFill="1" applyBorder="1" applyAlignment="1">
      <alignment horizontal="center"/>
    </xf>
    <xf numFmtId="0" fontId="0" fillId="11" borderId="0" xfId="0" applyFill="1" applyAlignment="1">
      <alignment horizontal="center"/>
    </xf>
    <xf numFmtId="3" fontId="3" fillId="7" borderId="1" xfId="0" applyNumberFormat="1" applyFont="1" applyFill="1" applyBorder="1" applyAlignment="1">
      <alignment horizontal="center"/>
    </xf>
    <xf numFmtId="0" fontId="0" fillId="2" borderId="0" xfId="0" applyFill="1" applyAlignment="1">
      <alignment horizontal="center"/>
    </xf>
    <xf numFmtId="0" fontId="2" fillId="8" borderId="0" xfId="0" applyFont="1" applyFill="1" applyAlignment="1">
      <alignment horizontal="center"/>
    </xf>
    <xf numFmtId="176" fontId="3" fillId="12" borderId="0" xfId="0" applyNumberFormat="1" applyFont="1" applyFill="1" applyAlignment="1">
      <alignment horizontal="center"/>
    </xf>
    <xf numFmtId="176" fontId="4" fillId="12" borderId="0" xfId="0" applyNumberFormat="1" applyFont="1" applyFill="1" applyAlignment="1">
      <alignment horizontal="center"/>
    </xf>
    <xf numFmtId="177" fontId="0" fillId="2" borderId="0" xfId="0" applyNumberFormat="1" applyFill="1" applyAlignment="1">
      <alignment horizontal="center"/>
    </xf>
    <xf numFmtId="176" fontId="3" fillId="6" borderId="0" xfId="0" applyNumberFormat="1" applyFont="1" applyFill="1" applyAlignment="1">
      <alignment horizontal="center"/>
    </xf>
    <xf numFmtId="176" fontId="15" fillId="8" borderId="1" xfId="0" applyNumberFormat="1" applyFont="1" applyFill="1" applyBorder="1" applyAlignment="1">
      <alignment horizontal="center"/>
    </xf>
    <xf numFmtId="0" fontId="9" fillId="8" borderId="1" xfId="0" applyFont="1" applyFill="1" applyBorder="1" applyAlignment="1">
      <alignment horizontal="center"/>
    </xf>
    <xf numFmtId="0" fontId="3" fillId="7" borderId="1" xfId="0" applyNumberFormat="1" applyFont="1" applyFill="1" applyBorder="1" applyAlignment="1">
      <alignment horizontal="center"/>
    </xf>
    <xf numFmtId="0" fontId="3" fillId="2" borderId="0" xfId="0" applyFont="1" applyFill="1" applyAlignment="1">
      <alignment horizontal="center"/>
    </xf>
    <xf numFmtId="176" fontId="9" fillId="8" borderId="1" xfId="0" applyNumberFormat="1" applyFont="1" applyFill="1" applyBorder="1" applyAlignment="1">
      <alignment horizontal="center"/>
    </xf>
    <xf numFmtId="0" fontId="3" fillId="8" borderId="1" xfId="0" applyFont="1" applyFill="1" applyBorder="1" applyAlignment="1">
      <alignment horizontal="center"/>
    </xf>
    <xf numFmtId="58" fontId="0" fillId="8" borderId="1" xfId="0" applyNumberFormat="1" applyFill="1" applyBorder="1" applyAlignment="1">
      <alignment horizontal="center"/>
    </xf>
    <xf numFmtId="176" fontId="3" fillId="2" borderId="1" xfId="0" applyNumberFormat="1" applyFont="1" applyFill="1" applyBorder="1" applyAlignment="1">
      <alignment horizontal="center"/>
    </xf>
    <xf numFmtId="0" fontId="4" fillId="2" borderId="0" xfId="0" applyFont="1" applyFill="1" applyAlignment="1">
      <alignment horizontal="center"/>
    </xf>
    <xf numFmtId="14" fontId="4" fillId="2" borderId="0" xfId="0" applyNumberFormat="1" applyFont="1" applyFill="1" applyAlignment="1">
      <alignment horizontal="center"/>
    </xf>
    <xf numFmtId="0" fontId="4" fillId="0" borderId="0" xfId="0" applyFont="1" applyAlignment="1">
      <alignment horizontal="center"/>
    </xf>
    <xf numFmtId="0" fontId="6" fillId="15" borderId="1" xfId="0" applyFont="1" applyFill="1" applyBorder="1" applyAlignment="1">
      <alignment horizontal="center"/>
    </xf>
    <xf numFmtId="0" fontId="4" fillId="15" borderId="1" xfId="0" applyFont="1" applyFill="1" applyBorder="1" applyAlignment="1">
      <alignment horizontal="center"/>
    </xf>
    <xf numFmtId="0" fontId="3" fillId="0" borderId="0" xfId="0" applyFont="1" applyAlignment="1">
      <alignment horizontal="center"/>
    </xf>
    <xf numFmtId="58" fontId="3" fillId="0" borderId="0" xfId="0" applyNumberFormat="1" applyFont="1" applyAlignment="1">
      <alignment horizontal="center"/>
    </xf>
    <xf numFmtId="49" fontId="5" fillId="5" borderId="1" xfId="0" applyNumberFormat="1" applyFont="1" applyFill="1" applyBorder="1" applyAlignment="1">
      <alignment horizontal="center"/>
    </xf>
    <xf numFmtId="176" fontId="3" fillId="0" borderId="0" xfId="0" applyNumberFormat="1" applyFont="1" applyAlignment="1">
      <alignment horizontal="center"/>
    </xf>
    <xf numFmtId="176" fontId="6" fillId="16" borderId="1" xfId="0" applyNumberFormat="1" applyFont="1" applyFill="1" applyBorder="1" applyAlignment="1">
      <alignment horizontal="center"/>
    </xf>
    <xf numFmtId="0" fontId="5" fillId="16" borderId="1" xfId="0" applyFont="1" applyFill="1" applyBorder="1" applyAlignment="1">
      <alignment horizontal="center"/>
    </xf>
    <xf numFmtId="176" fontId="5" fillId="16" borderId="1" xfId="0" applyNumberFormat="1" applyFont="1" applyFill="1" applyBorder="1" applyAlignment="1">
      <alignment horizontal="center"/>
    </xf>
    <xf numFmtId="176" fontId="9" fillId="16" borderId="1" xfId="0" applyNumberFormat="1" applyFont="1" applyFill="1" applyBorder="1" applyAlignment="1">
      <alignment horizontal="center"/>
    </xf>
    <xf numFmtId="176" fontId="0" fillId="16" borderId="1" xfId="0" applyNumberFormat="1" applyFill="1" applyBorder="1" applyAlignment="1">
      <alignment horizontal="center"/>
    </xf>
    <xf numFmtId="176" fontId="0" fillId="16" borderId="0" xfId="0" applyNumberFormat="1" applyFill="1" applyAlignment="1">
      <alignment horizontal="center"/>
    </xf>
    <xf numFmtId="177" fontId="9" fillId="16" borderId="1" xfId="0" applyNumberFormat="1" applyFont="1" applyFill="1" applyBorder="1" applyAlignment="1">
      <alignment horizontal="center"/>
    </xf>
    <xf numFmtId="0" fontId="6" fillId="16" borderId="1" xfId="0" applyFont="1" applyFill="1" applyBorder="1" applyAlignment="1">
      <alignment horizontal="center"/>
    </xf>
    <xf numFmtId="0" fontId="9" fillId="16" borderId="1" xfId="0" applyFon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16" borderId="0" xfId="0" applyFill="1" applyAlignment="1">
      <alignment horizontal="center"/>
    </xf>
    <xf numFmtId="177" fontId="5" fillId="16" borderId="1" xfId="0" applyNumberFormat="1" applyFont="1" applyFill="1" applyBorder="1" applyAlignment="1">
      <alignment horizontal="center"/>
    </xf>
    <xf numFmtId="0" fontId="6" fillId="17" borderId="1" xfId="0" applyFont="1" applyFill="1" applyBorder="1" applyAlignment="1">
      <alignment horizontal="center"/>
    </xf>
    <xf numFmtId="0" fontId="5" fillId="17" borderId="1" xfId="0" applyFont="1" applyFill="1" applyBorder="1" applyAlignment="1">
      <alignment horizontal="center"/>
    </xf>
    <xf numFmtId="176" fontId="5" fillId="17" borderId="1" xfId="0" applyNumberFormat="1" applyFont="1" applyFill="1" applyBorder="1" applyAlignment="1">
      <alignment horizontal="center"/>
    </xf>
    <xf numFmtId="0" fontId="9" fillId="17" borderId="1" xfId="0" applyFont="1" applyFill="1" applyBorder="1" applyAlignment="1">
      <alignment horizontal="center"/>
    </xf>
    <xf numFmtId="0" fontId="0" fillId="17" borderId="1" xfId="0" applyFill="1" applyBorder="1" applyAlignment="1">
      <alignment horizontal="center"/>
    </xf>
    <xf numFmtId="0" fontId="0" fillId="17" borderId="0" xfId="0" applyFill="1" applyAlignment="1">
      <alignment horizontal="center"/>
    </xf>
    <xf numFmtId="0" fontId="6" fillId="18" borderId="1" xfId="0" applyFont="1" applyFill="1" applyBorder="1" applyAlignment="1">
      <alignment horizontal="center"/>
    </xf>
    <xf numFmtId="0" fontId="5" fillId="18" borderId="1" xfId="0" applyFont="1" applyFill="1" applyBorder="1" applyAlignment="1">
      <alignment horizontal="center"/>
    </xf>
    <xf numFmtId="176" fontId="5" fillId="18" borderId="1" xfId="0" applyNumberFormat="1" applyFont="1" applyFill="1" applyBorder="1" applyAlignment="1">
      <alignment horizontal="center"/>
    </xf>
    <xf numFmtId="0" fontId="9" fillId="18" borderId="1" xfId="0" applyFont="1" applyFill="1" applyBorder="1" applyAlignment="1">
      <alignment horizontal="center"/>
    </xf>
    <xf numFmtId="0" fontId="0" fillId="18" borderId="1" xfId="0" applyFill="1" applyBorder="1" applyAlignment="1">
      <alignment horizontal="center"/>
    </xf>
    <xf numFmtId="0" fontId="0" fillId="18" borderId="0" xfId="0" applyFill="1" applyAlignment="1">
      <alignment horizontal="center"/>
    </xf>
    <xf numFmtId="0" fontId="6" fillId="9" borderId="1" xfId="0" applyFont="1" applyFill="1" applyBorder="1" applyAlignment="1">
      <alignment horizontal="center"/>
    </xf>
    <xf numFmtId="0" fontId="5" fillId="9" borderId="1" xfId="0" applyFont="1" applyFill="1" applyBorder="1" applyAlignment="1">
      <alignment horizontal="center"/>
    </xf>
    <xf numFmtId="176" fontId="5" fillId="9" borderId="1" xfId="0" applyNumberFormat="1" applyFont="1" applyFill="1" applyBorder="1" applyAlignment="1">
      <alignment horizontal="center"/>
    </xf>
    <xf numFmtId="0" fontId="9" fillId="9" borderId="1" xfId="0" applyFont="1" applyFill="1" applyBorder="1" applyAlignment="1">
      <alignment horizontal="center"/>
    </xf>
    <xf numFmtId="0" fontId="0" fillId="9" borderId="0" xfId="0" applyFill="1" applyAlignment="1">
      <alignment horizontal="center"/>
    </xf>
    <xf numFmtId="0" fontId="6" fillId="19" borderId="1" xfId="0" applyFont="1" applyFill="1" applyBorder="1" applyAlignment="1">
      <alignment horizontal="center"/>
    </xf>
    <xf numFmtId="0" fontId="5" fillId="19" borderId="1" xfId="0" applyFont="1" applyFill="1" applyBorder="1" applyAlignment="1">
      <alignment horizontal="center"/>
    </xf>
    <xf numFmtId="176" fontId="5" fillId="19" borderId="1" xfId="0" applyNumberFormat="1" applyFont="1" applyFill="1" applyBorder="1" applyAlignment="1">
      <alignment horizontal="center"/>
    </xf>
    <xf numFmtId="0" fontId="9" fillId="19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19" borderId="0" xfId="0" applyFill="1" applyAlignment="1">
      <alignment horizontal="center"/>
    </xf>
    <xf numFmtId="0" fontId="5" fillId="12" borderId="1" xfId="0" applyFont="1" applyFill="1" applyBorder="1" applyAlignment="1">
      <alignment horizontal="center"/>
    </xf>
    <xf numFmtId="176" fontId="5" fillId="12" borderId="1" xfId="0" applyNumberFormat="1" applyFont="1" applyFill="1" applyBorder="1" applyAlignment="1">
      <alignment horizontal="center"/>
    </xf>
    <xf numFmtId="0" fontId="9" fillId="12" borderId="1" xfId="0" applyFont="1" applyFill="1" applyBorder="1" applyAlignment="1">
      <alignment horizontal="center"/>
    </xf>
    <xf numFmtId="0" fontId="0" fillId="12" borderId="0" xfId="0" applyFill="1" applyAlignment="1">
      <alignment horizontal="center"/>
    </xf>
    <xf numFmtId="0" fontId="3" fillId="18" borderId="1" xfId="0" applyFont="1" applyFill="1" applyBorder="1" applyAlignment="1">
      <alignment horizontal="center"/>
    </xf>
    <xf numFmtId="176" fontId="6" fillId="18" borderId="1" xfId="0" applyNumberFormat="1" applyFont="1" applyFill="1" applyBorder="1" applyAlignment="1">
      <alignment horizontal="center"/>
    </xf>
    <xf numFmtId="176" fontId="9" fillId="18" borderId="1" xfId="0" applyNumberFormat="1" applyFont="1" applyFill="1" applyBorder="1" applyAlignment="1">
      <alignment horizontal="center"/>
    </xf>
    <xf numFmtId="177" fontId="9" fillId="18" borderId="1" xfId="0" applyNumberFormat="1" applyFont="1" applyFill="1" applyBorder="1" applyAlignment="1">
      <alignment horizontal="center"/>
    </xf>
    <xf numFmtId="176" fontId="10" fillId="18" borderId="1" xfId="0" applyNumberFormat="1" applyFont="1" applyFill="1" applyBorder="1" applyAlignment="1">
      <alignment horizontal="center"/>
    </xf>
    <xf numFmtId="176" fontId="0" fillId="18" borderId="1" xfId="0" applyNumberFormat="1" applyFill="1" applyBorder="1" applyAlignment="1">
      <alignment horizontal="center"/>
    </xf>
    <xf numFmtId="176" fontId="0" fillId="18" borderId="0" xfId="0" applyNumberFormat="1" applyFill="1" applyAlignment="1">
      <alignment horizontal="center"/>
    </xf>
    <xf numFmtId="0" fontId="10" fillId="12" borderId="1" xfId="0" applyFont="1" applyFill="1" applyBorder="1" applyAlignment="1">
      <alignment horizontal="center"/>
    </xf>
    <xf numFmtId="0" fontId="3" fillId="10" borderId="1" xfId="0" applyFont="1" applyFill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0" fillId="0" borderId="0" xfId="0" applyBorder="1" applyAlignment="1">
      <alignment horizontal="center"/>
    </xf>
    <xf numFmtId="58" fontId="2" fillId="12" borderId="1" xfId="0" applyNumberFormat="1" applyFont="1" applyFill="1" applyBorder="1" applyAlignment="1">
      <alignment horizontal="center"/>
    </xf>
    <xf numFmtId="0" fontId="3" fillId="14" borderId="1" xfId="0" applyFont="1" applyFill="1" applyBorder="1" applyAlignment="1">
      <alignment horizontal="center"/>
    </xf>
    <xf numFmtId="0" fontId="6" fillId="14" borderId="1" xfId="0" applyFont="1" applyFill="1" applyBorder="1" applyAlignment="1">
      <alignment horizontal="center"/>
    </xf>
    <xf numFmtId="0" fontId="7" fillId="2" borderId="1" xfId="0" applyFont="1" applyFill="1" applyBorder="1" applyAlignment="1">
      <alignment horizontal="center"/>
    </xf>
    <xf numFmtId="176" fontId="7" fillId="2" borderId="0" xfId="0" applyNumberFormat="1" applyFont="1" applyFill="1" applyAlignment="1">
      <alignment horizontal="center"/>
    </xf>
    <xf numFmtId="176" fontId="3" fillId="2" borderId="0" xfId="0" applyNumberFormat="1" applyFont="1" applyFill="1" applyAlignment="1">
      <alignment horizontal="center"/>
    </xf>
    <xf numFmtId="0" fontId="13" fillId="8" borderId="1" xfId="0" applyFont="1" applyFill="1" applyBorder="1" applyAlignment="1">
      <alignment horizontal="center"/>
    </xf>
    <xf numFmtId="178" fontId="4" fillId="10" borderId="1" xfId="0" applyNumberFormat="1" applyFont="1" applyFill="1" applyBorder="1" applyAlignment="1">
      <alignment horizontal="center"/>
    </xf>
    <xf numFmtId="58" fontId="0" fillId="0" borderId="0" xfId="0" applyNumberFormat="1" applyAlignment="1">
      <alignment horizontal="center"/>
    </xf>
    <xf numFmtId="0" fontId="0" fillId="0" borderId="2" xfId="0" applyBorder="1" applyAlignment="1">
      <alignment horizontal="center"/>
    </xf>
    <xf numFmtId="176" fontId="5" fillId="20" borderId="1" xfId="0" applyNumberFormat="1" applyFont="1" applyFill="1" applyBorder="1" applyAlignment="1">
      <alignment horizontal="center"/>
    </xf>
    <xf numFmtId="0" fontId="5" fillId="20" borderId="1" xfId="0" applyFont="1" applyFill="1" applyBorder="1" applyAlignment="1">
      <alignment horizontal="center"/>
    </xf>
    <xf numFmtId="0" fontId="9" fillId="2" borderId="1" xfId="0" applyFont="1" applyFill="1" applyBorder="1" applyAlignment="1">
      <alignment horizontal="center"/>
    </xf>
    <xf numFmtId="0" fontId="6" fillId="20" borderId="1" xfId="0" applyFont="1" applyFill="1" applyBorder="1" applyAlignment="1">
      <alignment horizontal="center"/>
    </xf>
    <xf numFmtId="49" fontId="5" fillId="7" borderId="1" xfId="0" applyNumberFormat="1" applyFont="1" applyFill="1" applyBorder="1" applyAlignment="1">
      <alignment horizontal="center"/>
    </xf>
    <xf numFmtId="0" fontId="0" fillId="21" borderId="0" xfId="0" applyFill="1" applyAlignment="1">
      <alignment horizontal="center"/>
    </xf>
    <xf numFmtId="0" fontId="4" fillId="21" borderId="0" xfId="0" applyFont="1" applyFill="1" applyAlignment="1">
      <alignment horizontal="center"/>
    </xf>
    <xf numFmtId="176" fontId="4" fillId="11" borderId="1" xfId="0" applyNumberFormat="1" applyFont="1" applyFill="1" applyBorder="1" applyAlignment="1">
      <alignment horizontal="center"/>
    </xf>
    <xf numFmtId="0" fontId="4" fillId="11" borderId="1" xfId="0" applyFont="1" applyFill="1" applyBorder="1" applyAlignment="1">
      <alignment horizontal="center"/>
    </xf>
    <xf numFmtId="0" fontId="0" fillId="0" borderId="0" xfId="0" applyAlignment="1">
      <alignment horizontal="center" wrapText="1"/>
    </xf>
    <xf numFmtId="0" fontId="9" fillId="13" borderId="1" xfId="0" applyFont="1" applyFill="1" applyBorder="1" applyAlignment="1">
      <alignment horizontal="center"/>
    </xf>
    <xf numFmtId="0" fontId="17" fillId="13" borderId="1" xfId="0" applyFont="1" applyFill="1" applyBorder="1" applyAlignment="1">
      <alignment horizontal="center"/>
    </xf>
    <xf numFmtId="0" fontId="7" fillId="21" borderId="1" xfId="0" applyFont="1" applyFill="1" applyBorder="1" applyAlignment="1">
      <alignment horizontal="center"/>
    </xf>
    <xf numFmtId="0" fontId="18" fillId="2" borderId="1" xfId="0" applyFont="1" applyFill="1" applyBorder="1" applyAlignment="1">
      <alignment horizontal="center" vertical="center"/>
    </xf>
    <xf numFmtId="58" fontId="4" fillId="2" borderId="1" xfId="0" applyNumberFormat="1" applyFont="1" applyFill="1" applyBorder="1" applyAlignment="1">
      <alignment horizontal="center"/>
    </xf>
    <xf numFmtId="176" fontId="9" fillId="2" borderId="1" xfId="0" applyNumberFormat="1" applyFont="1" applyFill="1" applyBorder="1" applyAlignment="1">
      <alignment horizontal="center"/>
    </xf>
    <xf numFmtId="0" fontId="19" fillId="0" borderId="0" xfId="0" applyFont="1"/>
    <xf numFmtId="0" fontId="7" fillId="21" borderId="3" xfId="0" applyFont="1" applyFill="1" applyBorder="1" applyAlignment="1">
      <alignment horizontal="center"/>
    </xf>
    <xf numFmtId="0" fontId="18" fillId="2" borderId="3" xfId="0" applyFont="1" applyFill="1" applyBorder="1" applyAlignment="1">
      <alignment horizontal="center" vertical="center"/>
    </xf>
    <xf numFmtId="0" fontId="0" fillId="5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58" fontId="4" fillId="20" borderId="1" xfId="0" applyNumberFormat="1" applyFont="1" applyFill="1" applyBorder="1" applyAlignment="1">
      <alignment horizontal="center"/>
    </xf>
    <xf numFmtId="0" fontId="0" fillId="20" borderId="1" xfId="0" applyFill="1" applyBorder="1" applyAlignment="1">
      <alignment horizontal="center"/>
    </xf>
    <xf numFmtId="176" fontId="0" fillId="20" borderId="1" xfId="0" applyNumberFormat="1" applyFill="1" applyBorder="1" applyAlignment="1">
      <alignment horizontal="center"/>
    </xf>
    <xf numFmtId="58" fontId="4" fillId="13" borderId="1" xfId="0" applyNumberFormat="1" applyFont="1" applyFill="1" applyBorder="1" applyAlignment="1">
      <alignment horizontal="center"/>
    </xf>
    <xf numFmtId="0" fontId="4" fillId="6" borderId="1" xfId="0" applyFont="1" applyFill="1" applyBorder="1" applyAlignment="1">
      <alignment horizontal="center"/>
    </xf>
    <xf numFmtId="0" fontId="7" fillId="0" borderId="0" xfId="0" applyFont="1" applyAlignment="1">
      <alignment horizontal="center"/>
    </xf>
    <xf numFmtId="0" fontId="2" fillId="23" borderId="0" xfId="0" applyFont="1" applyFill="1" applyAlignment="1">
      <alignment horizontal="center"/>
    </xf>
    <xf numFmtId="0" fontId="0" fillId="23" borderId="0" xfId="0" applyFill="1" applyAlignment="1">
      <alignment horizontal="center"/>
    </xf>
    <xf numFmtId="0" fontId="4" fillId="22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177" fontId="0" fillId="2" borderId="1" xfId="0" applyNumberFormat="1" applyFill="1" applyBorder="1" applyAlignment="1">
      <alignment horizontal="center"/>
    </xf>
    <xf numFmtId="177" fontId="0" fillId="13" borderId="1" xfId="0" applyNumberFormat="1" applyFill="1" applyBorder="1" applyAlignment="1">
      <alignment horizontal="center"/>
    </xf>
    <xf numFmtId="177" fontId="0" fillId="0" borderId="0" xfId="0" applyNumberFormat="1" applyAlignment="1">
      <alignment horizontal="center"/>
    </xf>
    <xf numFmtId="0" fontId="0" fillId="20" borderId="0" xfId="0" applyFill="1" applyAlignment="1">
      <alignment horizontal="center"/>
    </xf>
    <xf numFmtId="0" fontId="3" fillId="6" borderId="1" xfId="0" applyFont="1" applyFill="1" applyBorder="1" applyAlignment="1">
      <alignment horizontal="center"/>
    </xf>
    <xf numFmtId="0" fontId="21" fillId="8" borderId="0" xfId="0" applyFont="1" applyFill="1" applyAlignment="1">
      <alignment horizontal="center"/>
    </xf>
    <xf numFmtId="58" fontId="3" fillId="12" borderId="1" xfId="0" applyNumberFormat="1" applyFont="1" applyFill="1" applyBorder="1" applyAlignment="1">
      <alignment horizontal="center"/>
    </xf>
    <xf numFmtId="0" fontId="2" fillId="5" borderId="1" xfId="0" applyFont="1" applyFill="1" applyBorder="1" applyAlignment="1">
      <alignment horizontal="center"/>
    </xf>
    <xf numFmtId="0" fontId="23" fillId="0" borderId="0" xfId="0" applyFont="1"/>
    <xf numFmtId="0" fontId="0" fillId="24" borderId="1" xfId="0" applyFill="1" applyBorder="1" applyAlignment="1">
      <alignment horizontal="center"/>
    </xf>
    <xf numFmtId="0" fontId="0" fillId="24" borderId="0" xfId="0" applyFill="1" applyAlignment="1">
      <alignment horizontal="center"/>
    </xf>
    <xf numFmtId="0" fontId="4" fillId="17" borderId="1" xfId="0" applyFont="1" applyFill="1" applyBorder="1" applyAlignment="1">
      <alignment horizontal="center"/>
    </xf>
    <xf numFmtId="0" fontId="9" fillId="5" borderId="1" xfId="0" applyFont="1" applyFill="1" applyBorder="1" applyAlignment="1">
      <alignment horizontal="center"/>
    </xf>
    <xf numFmtId="0" fontId="24" fillId="0" borderId="0" xfId="0" applyFont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178" fontId="5" fillId="17" borderId="1" xfId="0" applyNumberFormat="1" applyFont="1" applyFill="1" applyBorder="1" applyAlignment="1">
      <alignment horizontal="center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19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8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7.png"/><Relationship Id="rId5" Type="http://schemas.openxmlformats.org/officeDocument/2006/relationships/image" Target="../media/image12.png"/><Relationship Id="rId10" Type="http://schemas.openxmlformats.org/officeDocument/2006/relationships/image" Target="../media/image1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190500</xdr:colOff>
      <xdr:row>45</xdr:row>
      <xdr:rowOff>133350</xdr:rowOff>
    </xdr:from>
    <xdr:to>
      <xdr:col>19</xdr:col>
      <xdr:colOff>332766</xdr:colOff>
      <xdr:row>59</xdr:row>
      <xdr:rowOff>142574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104C30B-DA58-3D4B-ADC9-F1181556A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79200" y="8134350"/>
          <a:ext cx="4866666" cy="24984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105</xdr:row>
      <xdr:rowOff>123823</xdr:rowOff>
    </xdr:from>
    <xdr:ext cx="8153401" cy="2828927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8FB1F3BE-3099-414A-B6BD-25EB30765C93}"/>
            </a:ext>
          </a:extLst>
        </xdr:cNvPr>
        <xdr:cNvSpPr txBox="1"/>
      </xdr:nvSpPr>
      <xdr:spPr>
        <a:xfrm>
          <a:off x="3121024" y="21459823"/>
          <a:ext cx="8153401" cy="28289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 </a:t>
          </a:r>
          <a:r>
            <a:rPr lang="en-US" altLang="zh-CN" sz="1400" b="1">
              <a:solidFill>
                <a:schemeClr val="tx2"/>
              </a:solidFill>
            </a:rPr>
            <a:t>,3</a:t>
          </a:r>
          <a:r>
            <a:rPr lang="zh-CN" altLang="en-US" sz="1400" b="1">
              <a:solidFill>
                <a:schemeClr val="tx2"/>
              </a:solidFill>
            </a:rPr>
            <a:t>天宽限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卡即可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网络消费满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2500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元且进行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笔银联云闪付交易，即可于消费达标后次日获得加油卡充值满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元立减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元优惠资格一次</a:t>
          </a:r>
          <a:endParaRPr lang="en-US" altLang="zh-CN" sz="1200" b="1">
            <a:solidFill>
              <a:srgbClr val="FF0000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8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车主卡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: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计积分交易满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元，在我行家庭日（每周六）进行加油交易，按照加油交易金额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5%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返还加油金，上限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元。</a:t>
          </a:r>
          <a:endParaRPr lang="en-US" altLang="zh-CN" sz="1200" b="1">
            <a:solidFill>
              <a:srgbClr val="FF0000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  <xdr:twoCellAnchor editAs="oneCell">
    <xdr:from>
      <xdr:col>0</xdr:col>
      <xdr:colOff>180975</xdr:colOff>
      <xdr:row>105</xdr:row>
      <xdr:rowOff>76200</xdr:rowOff>
    </xdr:from>
    <xdr:to>
      <xdr:col>3</xdr:col>
      <xdr:colOff>315919</xdr:colOff>
      <xdr:row>121</xdr:row>
      <xdr:rowOff>37763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63B496A-40F8-4A40-BFC2-4A2E3277E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" y="21412200"/>
          <a:ext cx="2713044" cy="2806363"/>
        </a:xfrm>
        <a:prstGeom prst="rect">
          <a:avLst/>
        </a:prstGeom>
      </xdr:spPr>
    </xdr:pic>
    <xdr:clientData/>
  </xdr:twoCellAnchor>
  <xdr:twoCellAnchor editAs="oneCell">
    <xdr:from>
      <xdr:col>15</xdr:col>
      <xdr:colOff>466725</xdr:colOff>
      <xdr:row>79</xdr:row>
      <xdr:rowOff>104775</xdr:rowOff>
    </xdr:from>
    <xdr:to>
      <xdr:col>20</xdr:col>
      <xdr:colOff>637666</xdr:colOff>
      <xdr:row>98</xdr:row>
      <xdr:rowOff>85009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E9B7C66B-AE19-C340-B058-D93AE8A5C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17525" y="14163675"/>
          <a:ext cx="4069841" cy="5987334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43</xdr:row>
      <xdr:rowOff>11299</xdr:rowOff>
    </xdr:from>
    <xdr:to>
      <xdr:col>12</xdr:col>
      <xdr:colOff>142875</xdr:colOff>
      <xdr:row>59</xdr:row>
      <xdr:rowOff>171207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7CD9BEE2-55BD-E147-BB52-466A430E7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21625" y="7656699"/>
          <a:ext cx="2660650" cy="3004708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40</xdr:row>
      <xdr:rowOff>76200</xdr:rowOff>
    </xdr:from>
    <xdr:to>
      <xdr:col>19</xdr:col>
      <xdr:colOff>171002</xdr:colOff>
      <xdr:row>60</xdr:row>
      <xdr:rowOff>9105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5E8924C-3DD5-164F-8CD1-8466F3D38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499975" y="7188200"/>
          <a:ext cx="3584127" cy="348890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190500</xdr:colOff>
      <xdr:row>45</xdr:row>
      <xdr:rowOff>133350</xdr:rowOff>
    </xdr:from>
    <xdr:to>
      <xdr:col>19</xdr:col>
      <xdr:colOff>332766</xdr:colOff>
      <xdr:row>59</xdr:row>
      <xdr:rowOff>142574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72850" y="7867650"/>
          <a:ext cx="4866666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105</xdr:row>
      <xdr:rowOff>123823</xdr:rowOff>
    </xdr:from>
    <xdr:ext cx="8153401" cy="2828927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3124199" y="20669248"/>
          <a:ext cx="8153401" cy="28289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 </a:t>
          </a:r>
          <a:r>
            <a:rPr lang="en-US" altLang="zh-CN" sz="1400" b="1">
              <a:solidFill>
                <a:schemeClr val="tx2"/>
              </a:solidFill>
            </a:rPr>
            <a:t>,3</a:t>
          </a:r>
          <a:r>
            <a:rPr lang="zh-CN" altLang="en-US" sz="1400" b="1">
              <a:solidFill>
                <a:schemeClr val="tx2"/>
              </a:solidFill>
            </a:rPr>
            <a:t>天宽限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卡即可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网络消费满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2500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元且进行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笔银联云闪付交易，即可于消费达标后次日获得加油卡充值满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元立减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元优惠资格一次</a:t>
          </a:r>
          <a:endParaRPr lang="en-US" altLang="zh-CN" sz="1200" b="1">
            <a:solidFill>
              <a:srgbClr val="FF0000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8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车主卡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: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计积分交易满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元，在我行家庭日（每周六）进行加油交易，按照加油交易金额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5%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返还加油金，上限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元。</a:t>
          </a:r>
          <a:endParaRPr lang="en-US" altLang="zh-CN" sz="1200" b="1">
            <a:solidFill>
              <a:srgbClr val="FF0000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  <xdr:twoCellAnchor editAs="oneCell">
    <xdr:from>
      <xdr:col>0</xdr:col>
      <xdr:colOff>180975</xdr:colOff>
      <xdr:row>105</xdr:row>
      <xdr:rowOff>76200</xdr:rowOff>
    </xdr:from>
    <xdr:to>
      <xdr:col>3</xdr:col>
      <xdr:colOff>315919</xdr:colOff>
      <xdr:row>121</xdr:row>
      <xdr:rowOff>37763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" y="20621625"/>
          <a:ext cx="2716219" cy="2704763"/>
        </a:xfrm>
        <a:prstGeom prst="rect">
          <a:avLst/>
        </a:prstGeom>
      </xdr:spPr>
    </xdr:pic>
    <xdr:clientData/>
  </xdr:twoCellAnchor>
  <xdr:twoCellAnchor editAs="oneCell">
    <xdr:from>
      <xdr:col>15</xdr:col>
      <xdr:colOff>466725</xdr:colOff>
      <xdr:row>79</xdr:row>
      <xdr:rowOff>104775</xdr:rowOff>
    </xdr:from>
    <xdr:to>
      <xdr:col>20</xdr:col>
      <xdr:colOff>637666</xdr:colOff>
      <xdr:row>98</xdr:row>
      <xdr:rowOff>85009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11175" y="13677900"/>
          <a:ext cx="4066666" cy="5733334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43</xdr:row>
      <xdr:rowOff>11299</xdr:rowOff>
    </xdr:from>
    <xdr:to>
      <xdr:col>12</xdr:col>
      <xdr:colOff>142875</xdr:colOff>
      <xdr:row>59</xdr:row>
      <xdr:rowOff>171207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15275" y="7402699"/>
          <a:ext cx="2657475" cy="2903108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40</xdr:row>
      <xdr:rowOff>76200</xdr:rowOff>
    </xdr:from>
    <xdr:to>
      <xdr:col>19</xdr:col>
      <xdr:colOff>171002</xdr:colOff>
      <xdr:row>60</xdr:row>
      <xdr:rowOff>9105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496800" y="6953250"/>
          <a:ext cx="3580952" cy="336190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190500</xdr:colOff>
      <xdr:row>45</xdr:row>
      <xdr:rowOff>133350</xdr:rowOff>
    </xdr:from>
    <xdr:to>
      <xdr:col>19</xdr:col>
      <xdr:colOff>332766</xdr:colOff>
      <xdr:row>59</xdr:row>
      <xdr:rowOff>142574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72850" y="7867650"/>
          <a:ext cx="4866666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105</xdr:row>
      <xdr:rowOff>123823</xdr:rowOff>
    </xdr:from>
    <xdr:ext cx="8153401" cy="2828927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 txBox="1"/>
      </xdr:nvSpPr>
      <xdr:spPr>
        <a:xfrm>
          <a:off x="3124199" y="20669248"/>
          <a:ext cx="8153401" cy="28289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 </a:t>
          </a:r>
          <a:r>
            <a:rPr lang="en-US" altLang="zh-CN" sz="1400" b="1">
              <a:solidFill>
                <a:schemeClr val="tx2"/>
              </a:solidFill>
            </a:rPr>
            <a:t>,3</a:t>
          </a:r>
          <a:r>
            <a:rPr lang="zh-CN" altLang="en-US" sz="1400" b="1">
              <a:solidFill>
                <a:schemeClr val="tx2"/>
              </a:solidFill>
            </a:rPr>
            <a:t>天宽限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卡即可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网络消费满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2500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元且进行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笔银联云闪付交易，即可于消费达标后次日获得加油卡充值满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元立减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元优惠资格一次</a:t>
          </a:r>
          <a:endParaRPr lang="en-US" altLang="zh-CN" sz="1200" b="1">
            <a:solidFill>
              <a:srgbClr val="FF0000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8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车主卡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: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计积分交易满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元，在我行家庭日（每周六）进行加油交易，按照加油交易金额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5%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返还加油金，上限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元。</a:t>
          </a:r>
          <a:endParaRPr lang="en-US" altLang="zh-CN" sz="1200" b="1">
            <a:solidFill>
              <a:srgbClr val="FF0000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  <xdr:twoCellAnchor editAs="oneCell">
    <xdr:from>
      <xdr:col>0</xdr:col>
      <xdr:colOff>180975</xdr:colOff>
      <xdr:row>105</xdr:row>
      <xdr:rowOff>76200</xdr:rowOff>
    </xdr:from>
    <xdr:to>
      <xdr:col>3</xdr:col>
      <xdr:colOff>315919</xdr:colOff>
      <xdr:row>121</xdr:row>
      <xdr:rowOff>37763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" y="20621625"/>
          <a:ext cx="2716219" cy="2704763"/>
        </a:xfrm>
        <a:prstGeom prst="rect">
          <a:avLst/>
        </a:prstGeom>
      </xdr:spPr>
    </xdr:pic>
    <xdr:clientData/>
  </xdr:twoCellAnchor>
  <xdr:twoCellAnchor editAs="oneCell">
    <xdr:from>
      <xdr:col>15</xdr:col>
      <xdr:colOff>466725</xdr:colOff>
      <xdr:row>79</xdr:row>
      <xdr:rowOff>104775</xdr:rowOff>
    </xdr:from>
    <xdr:to>
      <xdr:col>20</xdr:col>
      <xdr:colOff>637666</xdr:colOff>
      <xdr:row>98</xdr:row>
      <xdr:rowOff>85009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11175" y="13677900"/>
          <a:ext cx="4066666" cy="5733334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43</xdr:row>
      <xdr:rowOff>11299</xdr:rowOff>
    </xdr:from>
    <xdr:to>
      <xdr:col>12</xdr:col>
      <xdr:colOff>142875</xdr:colOff>
      <xdr:row>59</xdr:row>
      <xdr:rowOff>171207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15275" y="7402699"/>
          <a:ext cx="2657475" cy="2903108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40</xdr:row>
      <xdr:rowOff>76200</xdr:rowOff>
    </xdr:from>
    <xdr:to>
      <xdr:col>19</xdr:col>
      <xdr:colOff>171002</xdr:colOff>
      <xdr:row>60</xdr:row>
      <xdr:rowOff>9105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496800" y="6953250"/>
          <a:ext cx="3580952" cy="336190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190500</xdr:colOff>
      <xdr:row>45</xdr:row>
      <xdr:rowOff>133350</xdr:rowOff>
    </xdr:from>
    <xdr:to>
      <xdr:col>19</xdr:col>
      <xdr:colOff>332766</xdr:colOff>
      <xdr:row>59</xdr:row>
      <xdr:rowOff>142574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44275" y="7524750"/>
          <a:ext cx="4866667" cy="2409524"/>
        </a:xfrm>
        <a:prstGeom prst="rect">
          <a:avLst/>
        </a:prstGeom>
      </xdr:spPr>
    </xdr:pic>
    <xdr:clientData/>
  </xdr:twoCellAnchor>
  <xdr:oneCellAnchor>
    <xdr:from>
      <xdr:col>3</xdr:col>
      <xdr:colOff>542924</xdr:colOff>
      <xdr:row>105</xdr:row>
      <xdr:rowOff>123823</xdr:rowOff>
    </xdr:from>
    <xdr:ext cx="8153401" cy="2828927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SpPr txBox="1"/>
      </xdr:nvSpPr>
      <xdr:spPr>
        <a:xfrm>
          <a:off x="3067049" y="19631023"/>
          <a:ext cx="8153401" cy="2828927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 b="1">
              <a:solidFill>
                <a:schemeClr val="tx2"/>
              </a:solidFill>
            </a:rPr>
            <a:t>建行 按卡号分开 </a:t>
          </a:r>
          <a:r>
            <a:rPr lang="en-US" altLang="zh-CN" sz="1400" b="1">
              <a:solidFill>
                <a:schemeClr val="tx2"/>
              </a:solidFill>
            </a:rPr>
            <a:t>5      2,4,5,7,9,10,12-15,17,19,21,27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</a:p>
        <a:p>
          <a:r>
            <a:rPr lang="zh-CN" altLang="en-US" sz="1400" b="1">
              <a:solidFill>
                <a:schemeClr val="tx2"/>
              </a:solidFill>
            </a:rPr>
            <a:t>中信 多卡同一账单日分开 同   </a:t>
          </a:r>
          <a:r>
            <a:rPr lang="en-US" altLang="zh-CN" sz="1400" b="1">
              <a:solidFill>
                <a:schemeClr val="tx2"/>
              </a:solidFill>
            </a:rPr>
            <a:t>15   1.25  570   13070</a:t>
          </a:r>
          <a:r>
            <a:rPr lang="zh-CN" altLang="en-US" sz="1400" b="1">
              <a:solidFill>
                <a:schemeClr val="tx2"/>
              </a:solidFill>
            </a:rPr>
            <a:t>新快现 </a:t>
          </a:r>
        </a:p>
        <a:p>
          <a:r>
            <a:rPr lang="zh-CN" altLang="en-US" sz="1400" b="1">
              <a:solidFill>
                <a:schemeClr val="tx2"/>
              </a:solidFill>
            </a:rPr>
            <a:t>华夏 多卡同一账单日一张 </a:t>
          </a:r>
          <a:r>
            <a:rPr lang="en-US" altLang="zh-CN" sz="1400" b="1">
              <a:solidFill>
                <a:schemeClr val="tx2"/>
              </a:solidFill>
            </a:rPr>
            <a:t>3,6,8,11,13,15,16,18,21,23,25,28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还最低还款可修改 </a:t>
          </a:r>
          <a:r>
            <a:rPr lang="en-US" altLang="zh-CN" sz="1400" b="1">
              <a:solidFill>
                <a:schemeClr val="tx2"/>
              </a:solidFill>
            </a:rPr>
            <a:t>,3</a:t>
          </a:r>
          <a:r>
            <a:rPr lang="zh-CN" altLang="en-US" sz="1400" b="1">
              <a:solidFill>
                <a:schemeClr val="tx2"/>
              </a:solidFill>
            </a:rPr>
            <a:t>天宽限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还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卡即可</a:t>
          </a:r>
          <a:endParaRPr lang="en-US" altLang="zh-CN" sz="1400" b="1">
            <a:solidFill>
              <a:schemeClr val="tx2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光大   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19   3396  3</a:t>
          </a:r>
          <a:r>
            <a:rPr lang="zh-CN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民生  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1-27  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往后</a:t>
          </a:r>
          <a:r>
            <a:rPr lang="en-US" altLang="zh-CN" sz="1400" b="1">
              <a:solidFill>
                <a:schemeClr val="tx2"/>
              </a:solidFill>
              <a:latin typeface="+mn-lt"/>
              <a:ea typeface="+mn-ea"/>
              <a:cs typeface="+mn-cs"/>
            </a:rPr>
            <a:t>20   3</a:t>
          </a:r>
          <a:r>
            <a:rPr lang="zh-CN" altLang="en-US" sz="1400" b="1">
              <a:solidFill>
                <a:schemeClr val="tx2"/>
              </a:solidFill>
              <a:latin typeface="+mn-lt"/>
              <a:ea typeface="+mn-ea"/>
              <a:cs typeface="+mn-cs"/>
            </a:rPr>
            <a:t>天宽限</a:t>
          </a:r>
          <a:endParaRPr lang="en-US" altLang="zh-CN" sz="1400" b="1">
            <a:solidFill>
              <a:schemeClr val="tx2"/>
            </a:solidFill>
            <a:latin typeface="+mn-lt"/>
            <a:ea typeface="+mn-ea"/>
            <a:cs typeface="+mn-cs"/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网络消费满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2500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元且进行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笔银联云闪付交易，即可于消费达标后次日获得加油卡充值满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元立减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元优惠资格一次</a:t>
          </a:r>
          <a:endParaRPr lang="en-US" altLang="zh-CN" sz="1200" b="1">
            <a:solidFill>
              <a:srgbClr val="FF0000"/>
            </a:solidFill>
            <a:latin typeface="+mn-lt"/>
            <a:ea typeface="+mn-ea"/>
            <a:cs typeface="+mn-cs"/>
          </a:endParaRPr>
        </a:p>
        <a:p>
          <a:r>
            <a:rPr lang="zh-CN" altLang="en-US" sz="1400" b="1">
              <a:solidFill>
                <a:schemeClr val="tx2"/>
              </a:solidFill>
            </a:rPr>
            <a:t>中行  </a:t>
          </a:r>
          <a:r>
            <a:rPr lang="en-US" altLang="zh-CN" sz="1400" b="1">
              <a:solidFill>
                <a:schemeClr val="tx2"/>
              </a:solidFill>
            </a:rPr>
            <a:t>7-10 12 14 15 17 18 19  21 23-27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白天</a:t>
          </a:r>
          <a:r>
            <a:rPr lang="en-US" altLang="zh-CN" sz="1400" b="1">
              <a:solidFill>
                <a:schemeClr val="tx2"/>
              </a:solidFill>
            </a:rPr>
            <a:t>8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r>
            <a:rPr lang="en-US" altLang="zh-CN" sz="1400" b="1">
              <a:solidFill>
                <a:schemeClr val="tx2"/>
              </a:solidFill>
            </a:rPr>
            <a:t>,</a:t>
          </a:r>
          <a:r>
            <a:rPr lang="zh-CN" altLang="en-US" sz="1400" b="1">
              <a:solidFill>
                <a:schemeClr val="tx2"/>
              </a:solidFill>
            </a:rPr>
            <a:t>普通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招  同一账号  </a:t>
          </a:r>
          <a:r>
            <a:rPr lang="en-US" altLang="zh-CN" sz="1400" b="1">
              <a:solidFill>
                <a:schemeClr val="tx2"/>
              </a:solidFill>
            </a:rPr>
            <a:t>18</a:t>
          </a:r>
          <a:r>
            <a:rPr lang="zh-CN" altLang="en-US" sz="1400" b="1">
              <a:solidFill>
                <a:schemeClr val="tx2"/>
              </a:solidFill>
            </a:rPr>
            <a:t>天 还一张卡 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天宽限    </a:t>
          </a:r>
          <a:r>
            <a:rPr lang="en-US" altLang="zh-CN" sz="1400" b="1">
              <a:solidFill>
                <a:schemeClr val="tx2"/>
              </a:solidFill>
            </a:rPr>
            <a:t>10</a:t>
          </a:r>
          <a:r>
            <a:rPr lang="zh-CN" altLang="en-US" sz="1400" b="1">
              <a:solidFill>
                <a:schemeClr val="tx2"/>
              </a:solidFill>
            </a:rPr>
            <a:t>号算下期      半年改</a:t>
          </a:r>
          <a:r>
            <a:rPr lang="en-US" altLang="zh-CN" sz="1400" b="1">
              <a:solidFill>
                <a:schemeClr val="tx2"/>
              </a:solidFill>
            </a:rPr>
            <a:t>1</a:t>
          </a:r>
          <a:r>
            <a:rPr lang="zh-CN" altLang="en-US" sz="1400" b="1">
              <a:solidFill>
                <a:schemeClr val="tx2"/>
              </a:solidFill>
            </a:rPr>
            <a:t>次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浦发  </a:t>
          </a:r>
          <a:r>
            <a:rPr lang="en-US" altLang="zh-CN" sz="1400" b="1">
              <a:solidFill>
                <a:schemeClr val="tx2"/>
              </a:solidFill>
            </a:rPr>
            <a:t>1 3 8 14 15 16 17 19  20 22 23 25 26  </a:t>
          </a:r>
          <a:r>
            <a:rPr lang="zh-CN" altLang="en-US" sz="1400" b="1">
              <a:solidFill>
                <a:schemeClr val="tx2"/>
              </a:solidFill>
            </a:rPr>
            <a:t>   </a:t>
          </a:r>
          <a:r>
            <a:rPr lang="en-US" altLang="zh-CN" sz="1400" b="1">
              <a:solidFill>
                <a:schemeClr val="tx2"/>
              </a:solidFill>
            </a:rPr>
            <a:t>20</a:t>
          </a:r>
          <a:r>
            <a:rPr lang="zh-CN" altLang="en-US" sz="1400" b="1">
              <a:solidFill>
                <a:schemeClr val="tx2"/>
              </a:solidFill>
            </a:rPr>
            <a:t>天 </a:t>
          </a:r>
          <a:r>
            <a:rPr lang="en-US" altLang="zh-CN" sz="1400" b="1">
              <a:solidFill>
                <a:schemeClr val="tx2"/>
              </a:solidFill>
            </a:rPr>
            <a:t>3</a:t>
          </a:r>
          <a:r>
            <a:rPr lang="zh-CN" altLang="en-US" sz="1400" b="1">
              <a:solidFill>
                <a:schemeClr val="tx2"/>
              </a:solidFill>
            </a:rPr>
            <a:t>天 当天消费直接出账单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邮储</a:t>
          </a:r>
          <a:r>
            <a:rPr lang="en-US" altLang="zh-CN" sz="1400" b="1">
              <a:solidFill>
                <a:schemeClr val="tx2"/>
              </a:solidFill>
            </a:rPr>
            <a:t>2,3,5,7,9,11-26   </a:t>
          </a:r>
          <a:r>
            <a:rPr lang="zh-CN" altLang="en-US" sz="1400" b="1">
              <a:solidFill>
                <a:schemeClr val="tx2"/>
              </a:solidFill>
            </a:rPr>
            <a:t>往后</a:t>
          </a:r>
          <a:r>
            <a:rPr lang="en-US" altLang="zh-CN" sz="1400" b="1">
              <a:solidFill>
                <a:schemeClr val="tx2"/>
              </a:solidFill>
            </a:rPr>
            <a:t>20   4</a:t>
          </a:r>
          <a:r>
            <a:rPr lang="zh-CN" altLang="en-US" sz="1400" b="1">
              <a:solidFill>
                <a:schemeClr val="tx2"/>
              </a:solidFill>
            </a:rPr>
            <a:t>天宽限期</a:t>
          </a:r>
          <a:endParaRPr lang="en-US" altLang="zh-CN" sz="1400" b="1">
            <a:solidFill>
              <a:schemeClr val="tx2"/>
            </a:solidFill>
          </a:endParaRPr>
        </a:p>
        <a:p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车主卡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: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计积分交易满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1500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元，在我行家庭日（每周六）进行加油交易，按照加油交易金额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5%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返还加油金，上限</a:t>
          </a:r>
          <a:r>
            <a:rPr lang="en-US" altLang="zh-CN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50</a:t>
          </a:r>
          <a:r>
            <a:rPr lang="zh-CN" altLang="en-US" sz="1200" b="1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元。</a:t>
          </a:r>
          <a:endParaRPr lang="en-US" altLang="zh-CN" sz="1200" b="1">
            <a:solidFill>
              <a:srgbClr val="FF0000"/>
            </a:solidFill>
          </a:endParaRPr>
        </a:p>
        <a:p>
          <a:r>
            <a:rPr lang="zh-CN" altLang="en-US" sz="1400" b="1">
              <a:solidFill>
                <a:schemeClr val="tx2"/>
              </a:solidFill>
            </a:rPr>
            <a:t>汇丰</a:t>
          </a:r>
        </a:p>
      </xdr:txBody>
    </xdr:sp>
    <xdr:clientData/>
  </xdr:oneCellAnchor>
  <xdr:twoCellAnchor editAs="oneCell">
    <xdr:from>
      <xdr:col>0</xdr:col>
      <xdr:colOff>180975</xdr:colOff>
      <xdr:row>105</xdr:row>
      <xdr:rowOff>76200</xdr:rowOff>
    </xdr:from>
    <xdr:to>
      <xdr:col>3</xdr:col>
      <xdr:colOff>315919</xdr:colOff>
      <xdr:row>121</xdr:row>
      <xdr:rowOff>37763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" y="19583400"/>
          <a:ext cx="2714286" cy="2704762"/>
        </a:xfrm>
        <a:prstGeom prst="rect">
          <a:avLst/>
        </a:prstGeom>
      </xdr:spPr>
    </xdr:pic>
    <xdr:clientData/>
  </xdr:twoCellAnchor>
  <xdr:twoCellAnchor editAs="oneCell">
    <xdr:from>
      <xdr:col>15</xdr:col>
      <xdr:colOff>466725</xdr:colOff>
      <xdr:row>79</xdr:row>
      <xdr:rowOff>104775</xdr:rowOff>
    </xdr:from>
    <xdr:to>
      <xdr:col>20</xdr:col>
      <xdr:colOff>637666</xdr:colOff>
      <xdr:row>98</xdr:row>
      <xdr:rowOff>85009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182600" y="12639675"/>
          <a:ext cx="4066667" cy="5733334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43</xdr:row>
      <xdr:rowOff>11299</xdr:rowOff>
    </xdr:from>
    <xdr:to>
      <xdr:col>12</xdr:col>
      <xdr:colOff>142875</xdr:colOff>
      <xdr:row>59</xdr:row>
      <xdr:rowOff>171207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67650" y="7402699"/>
          <a:ext cx="2676525" cy="2903108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40</xdr:row>
      <xdr:rowOff>76200</xdr:rowOff>
    </xdr:from>
    <xdr:to>
      <xdr:col>19</xdr:col>
      <xdr:colOff>171002</xdr:colOff>
      <xdr:row>60</xdr:row>
      <xdr:rowOff>9105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468225" y="6610350"/>
          <a:ext cx="3580953" cy="336190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657227</xdr:colOff>
      <xdr:row>0</xdr:row>
      <xdr:rowOff>0</xdr:rowOff>
    </xdr:from>
    <xdr:to>
      <xdr:col>13</xdr:col>
      <xdr:colOff>138509</xdr:colOff>
      <xdr:row>42</xdr:row>
      <xdr:rowOff>19050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72027" y="0"/>
          <a:ext cx="4281882" cy="72199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285750</xdr:colOff>
      <xdr:row>0</xdr:row>
      <xdr:rowOff>47625</xdr:rowOff>
    </xdr:from>
    <xdr:to>
      <xdr:col>6</xdr:col>
      <xdr:colOff>361598</xdr:colOff>
      <xdr:row>7</xdr:row>
      <xdr:rowOff>9380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7350" y="47625"/>
          <a:ext cx="2819048" cy="1161905"/>
        </a:xfrm>
        <a:prstGeom prst="rect">
          <a:avLst/>
        </a:prstGeom>
      </xdr:spPr>
    </xdr:pic>
    <xdr:clientData/>
  </xdr:twoCellAnchor>
  <xdr:twoCellAnchor editAs="oneCell">
    <xdr:from>
      <xdr:col>6</xdr:col>
      <xdr:colOff>361950</xdr:colOff>
      <xdr:row>0</xdr:row>
      <xdr:rowOff>76200</xdr:rowOff>
    </xdr:from>
    <xdr:to>
      <xdr:col>10</xdr:col>
      <xdr:colOff>409226</xdr:colOff>
      <xdr:row>6</xdr:row>
      <xdr:rowOff>171310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76750" y="76200"/>
          <a:ext cx="2790476" cy="112381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</xdr:row>
      <xdr:rowOff>0</xdr:rowOff>
    </xdr:from>
    <xdr:to>
      <xdr:col>6</xdr:col>
      <xdr:colOff>428257</xdr:colOff>
      <xdr:row>13</xdr:row>
      <xdr:rowOff>66538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" y="1200150"/>
          <a:ext cx="2942857" cy="10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6</xdr:row>
      <xdr:rowOff>57150</xdr:rowOff>
    </xdr:from>
    <xdr:to>
      <xdr:col>10</xdr:col>
      <xdr:colOff>656841</xdr:colOff>
      <xdr:row>13</xdr:row>
      <xdr:rowOff>133191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38650" y="1085850"/>
          <a:ext cx="3076191" cy="12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14</xdr:row>
      <xdr:rowOff>133350</xdr:rowOff>
    </xdr:from>
    <xdr:to>
      <xdr:col>12</xdr:col>
      <xdr:colOff>618173</xdr:colOff>
      <xdr:row>40</xdr:row>
      <xdr:rowOff>56603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8725" y="2533650"/>
          <a:ext cx="7619048" cy="4380953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16</xdr:row>
      <xdr:rowOff>114301</xdr:rowOff>
    </xdr:from>
    <xdr:to>
      <xdr:col>8</xdr:col>
      <xdr:colOff>638175</xdr:colOff>
      <xdr:row>23</xdr:row>
      <xdr:rowOff>61539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86300" y="2857501"/>
          <a:ext cx="1438275" cy="11473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19050</xdr:rowOff>
    </xdr:from>
    <xdr:to>
      <xdr:col>13</xdr:col>
      <xdr:colOff>152038</xdr:colOff>
      <xdr:row>22</xdr:row>
      <xdr:rowOff>152255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72200" y="2762250"/>
          <a:ext cx="2895238" cy="11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371475</xdr:colOff>
      <xdr:row>42</xdr:row>
      <xdr:rowOff>142875</xdr:rowOff>
    </xdr:from>
    <xdr:to>
      <xdr:col>12</xdr:col>
      <xdr:colOff>561009</xdr:colOff>
      <xdr:row>68</xdr:row>
      <xdr:rowOff>85175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7275" y="7343775"/>
          <a:ext cx="7733334" cy="44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78</xdr:row>
      <xdr:rowOff>47625</xdr:rowOff>
    </xdr:from>
    <xdr:to>
      <xdr:col>17</xdr:col>
      <xdr:colOff>579607</xdr:colOff>
      <xdr:row>111</xdr:row>
      <xdr:rowOff>27871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85825" y="13420725"/>
          <a:ext cx="11352382" cy="5638096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65</xdr:row>
      <xdr:rowOff>114300</xdr:rowOff>
    </xdr:from>
    <xdr:to>
      <xdr:col>18</xdr:col>
      <xdr:colOff>75592</xdr:colOff>
      <xdr:row>79</xdr:row>
      <xdr:rowOff>123524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53325" y="11258550"/>
          <a:ext cx="4866667" cy="24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9</xdr:row>
      <xdr:rowOff>47625</xdr:rowOff>
    </xdr:from>
    <xdr:to>
      <xdr:col>4</xdr:col>
      <xdr:colOff>314157</xdr:colOff>
      <xdr:row>11</xdr:row>
      <xdr:rowOff>19011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14500" y="1590675"/>
          <a:ext cx="1342857" cy="314286"/>
        </a:xfrm>
        <a:prstGeom prst="rect">
          <a:avLst/>
        </a:prstGeom>
      </xdr:spPr>
    </xdr:pic>
    <xdr:clientData/>
  </xdr:twoCellAnchor>
  <xdr:twoCellAnchor editAs="oneCell">
    <xdr:from>
      <xdr:col>10</xdr:col>
      <xdr:colOff>428625</xdr:colOff>
      <xdr:row>0</xdr:row>
      <xdr:rowOff>85725</xdr:rowOff>
    </xdr:from>
    <xdr:to>
      <xdr:col>12</xdr:col>
      <xdr:colOff>418930</xdr:colOff>
      <xdr:row>8</xdr:row>
      <xdr:rowOff>66506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86625" y="85725"/>
          <a:ext cx="1361905" cy="1352381"/>
        </a:xfrm>
        <a:prstGeom prst="rect">
          <a:avLst/>
        </a:prstGeom>
      </xdr:spPr>
    </xdr:pic>
    <xdr:clientData/>
  </xdr:twoCellAnchor>
  <xdr:twoCellAnchor editAs="oneCell">
    <xdr:from>
      <xdr:col>13</xdr:col>
      <xdr:colOff>323850</xdr:colOff>
      <xdr:row>1</xdr:row>
      <xdr:rowOff>95250</xdr:rowOff>
    </xdr:from>
    <xdr:to>
      <xdr:col>26</xdr:col>
      <xdr:colOff>303689</xdr:colOff>
      <xdr:row>40</xdr:row>
      <xdr:rowOff>37272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239250" y="266700"/>
          <a:ext cx="8895239" cy="6628572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238125</xdr:colOff>
      <xdr:row>40</xdr:row>
      <xdr:rowOff>76200</xdr:rowOff>
    </xdr:from>
    <xdr:to>
      <xdr:col>25</xdr:col>
      <xdr:colOff>399002</xdr:colOff>
      <xdr:row>76</xdr:row>
      <xdr:rowOff>94477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153525" y="6934200"/>
          <a:ext cx="8390477" cy="619047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168</xdr:row>
      <xdr:rowOff>0</xdr:rowOff>
    </xdr:from>
    <xdr:to>
      <xdr:col>14</xdr:col>
      <xdr:colOff>237067</xdr:colOff>
      <xdr:row>194</xdr:row>
      <xdr:rowOff>161348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28803600"/>
          <a:ext cx="8466667" cy="4619048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247650</xdr:colOff>
      <xdr:row>168</xdr:row>
      <xdr:rowOff>76200</xdr:rowOff>
    </xdr:from>
    <xdr:to>
      <xdr:col>22</xdr:col>
      <xdr:colOff>246708</xdr:colOff>
      <xdr:row>194</xdr:row>
      <xdr:rowOff>132786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91450" y="28879800"/>
          <a:ext cx="7542858" cy="45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0</xdr:row>
      <xdr:rowOff>0</xdr:rowOff>
    </xdr:from>
    <xdr:to>
      <xdr:col>21</xdr:col>
      <xdr:colOff>455602</xdr:colOff>
      <xdr:row>32</xdr:row>
      <xdr:rowOff>65981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6925" y="0"/>
          <a:ext cx="12790477" cy="555238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599743</xdr:colOff>
      <xdr:row>24</xdr:row>
      <xdr:rowOff>85200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57143" cy="42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0</xdr:row>
      <xdr:rowOff>0</xdr:rowOff>
    </xdr:from>
    <xdr:to>
      <xdr:col>7</xdr:col>
      <xdr:colOff>476250</xdr:colOff>
      <xdr:row>24</xdr:row>
      <xdr:rowOff>27284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57475" y="0"/>
          <a:ext cx="2619375" cy="4142084"/>
        </a:xfrm>
        <a:prstGeom prst="rect">
          <a:avLst/>
        </a:prstGeom>
      </xdr:spPr>
    </xdr:pic>
    <xdr:clientData/>
  </xdr:twoCellAnchor>
  <xdr:twoCellAnchor editAs="oneCell">
    <xdr:from>
      <xdr:col>7</xdr:col>
      <xdr:colOff>466725</xdr:colOff>
      <xdr:row>0</xdr:row>
      <xdr:rowOff>1</xdr:rowOff>
    </xdr:from>
    <xdr:to>
      <xdr:col>11</xdr:col>
      <xdr:colOff>295275</xdr:colOff>
      <xdr:row>25</xdr:row>
      <xdr:rowOff>21635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67325" y="1"/>
          <a:ext cx="2571750" cy="4307884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523876</xdr:colOff>
      <xdr:row>23</xdr:row>
      <xdr:rowOff>142876</xdr:rowOff>
    </xdr:from>
    <xdr:to>
      <xdr:col>7</xdr:col>
      <xdr:colOff>469030</xdr:colOff>
      <xdr:row>49</xdr:row>
      <xdr:rowOff>104775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1276" y="4086226"/>
          <a:ext cx="2688354" cy="4419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47625</xdr:rowOff>
    </xdr:from>
    <xdr:to>
      <xdr:col>3</xdr:col>
      <xdr:colOff>495300</xdr:colOff>
      <xdr:row>49</xdr:row>
      <xdr:rowOff>34035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162425"/>
          <a:ext cx="2552700" cy="427266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371475</xdr:colOff>
      <xdr:row>10</xdr:row>
      <xdr:rowOff>47625</xdr:rowOff>
    </xdr:from>
    <xdr:to>
      <xdr:col>12</xdr:col>
      <xdr:colOff>513732</xdr:colOff>
      <xdr:row>44</xdr:row>
      <xdr:rowOff>75468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00475" y="1762125"/>
          <a:ext cx="4942857" cy="5857143"/>
        </a:xfrm>
        <a:prstGeom prst="rect">
          <a:avLst/>
        </a:prstGeom>
      </xdr:spPr>
    </xdr:pic>
    <xdr:clientData/>
  </xdr:twoCellAnchor>
  <xdr:twoCellAnchor editAs="oneCell">
    <xdr:from>
      <xdr:col>5</xdr:col>
      <xdr:colOff>371475</xdr:colOff>
      <xdr:row>10</xdr:row>
      <xdr:rowOff>47625</xdr:rowOff>
    </xdr:from>
    <xdr:to>
      <xdr:col>12</xdr:col>
      <xdr:colOff>523256</xdr:colOff>
      <xdr:row>44</xdr:row>
      <xdr:rowOff>84992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00475" y="1762125"/>
          <a:ext cx="4952381" cy="5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5B6909-BBF4-C54C-9155-9647B5CB8A92}">
  <dimension ref="A1:AZ135"/>
  <sheetViews>
    <sheetView topLeftCell="A51" zoomScale="125" zoomScaleNormal="100" zoomScaleSheetLayoutView="100" workbookViewId="0">
      <pane xSplit="26" topLeftCell="AA1" activePane="topRight" state="frozen"/>
      <selection pane="topRight" activeCell="I68" sqref="I68"/>
    </sheetView>
  </sheetViews>
  <sheetFormatPr baseColWidth="10" defaultColWidth="9" defaultRowHeight="14"/>
  <cols>
    <col min="1" max="1" width="11" style="1" customWidth="1"/>
    <col min="2" max="2" width="11.83203125" style="1" customWidth="1"/>
    <col min="3" max="3" width="11" style="1" customWidth="1"/>
    <col min="4" max="4" width="12.6640625" style="1" customWidth="1"/>
    <col min="5" max="5" width="13.83203125" style="1" customWidth="1"/>
    <col min="6" max="6" width="11.6640625" style="1" customWidth="1"/>
    <col min="7" max="7" width="11.1640625" style="1" customWidth="1"/>
    <col min="8" max="8" width="10.5" style="1" customWidth="1"/>
    <col min="9" max="9" width="10.1640625" style="1" customWidth="1"/>
    <col min="10" max="10" width="10.6640625" style="1" customWidth="1"/>
    <col min="11" max="11" width="12.33203125" style="1" customWidth="1"/>
    <col min="12" max="12" width="10.1640625" style="1" customWidth="1"/>
    <col min="13" max="14" width="9.83203125" style="1" customWidth="1"/>
    <col min="15" max="15" width="10.6640625" style="1" customWidth="1"/>
    <col min="16" max="16" width="10" style="1" customWidth="1"/>
    <col min="17" max="19" width="10.5" style="1" bestFit="1" customWidth="1"/>
    <col min="20" max="26" width="9.6640625" style="1" bestFit="1" customWidth="1"/>
    <col min="27" max="29" width="9" style="1"/>
    <col min="30" max="31" width="9.6640625" style="1" bestFit="1" customWidth="1"/>
    <col min="32" max="16384" width="9" style="1"/>
  </cols>
  <sheetData>
    <row r="1" spans="1:52">
      <c r="A1" s="182" t="s">
        <v>94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4"/>
      <c r="I1" s="19" t="s">
        <v>78</v>
      </c>
      <c r="J1" s="19" t="s">
        <v>78</v>
      </c>
      <c r="K1" s="19" t="s">
        <v>78</v>
      </c>
      <c r="L1" s="164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/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37</v>
      </c>
      <c r="B3" s="93">
        <v>25000</v>
      </c>
      <c r="C3" s="94">
        <v>7832</v>
      </c>
      <c r="D3" s="94">
        <f>B3-C3-E3</f>
        <v>17168</v>
      </c>
      <c r="E3" s="94">
        <f>SUM(F3:BE3)</f>
        <v>0</v>
      </c>
      <c r="F3" s="95"/>
      <c r="G3" s="95"/>
      <c r="H3" s="95"/>
      <c r="I3" s="95"/>
      <c r="J3" s="95"/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72</v>
      </c>
      <c r="C4" s="4"/>
      <c r="D4" s="4"/>
      <c r="E4" s="4"/>
      <c r="F4" s="154" t="s">
        <v>73</v>
      </c>
      <c r="G4" s="30"/>
      <c r="H4" s="30"/>
      <c r="I4" s="30" t="s">
        <v>64</v>
      </c>
      <c r="J4" s="19" t="s">
        <v>77</v>
      </c>
      <c r="K4" s="30" t="s">
        <v>64</v>
      </c>
      <c r="L4" s="30" t="s">
        <v>64</v>
      </c>
      <c r="M4" s="30" t="s">
        <v>64</v>
      </c>
      <c r="N4" s="30"/>
      <c r="O4" s="30" t="s">
        <v>64</v>
      </c>
      <c r="P4" s="30"/>
      <c r="Q4" s="154" t="s">
        <v>73</v>
      </c>
      <c r="R4" s="30"/>
      <c r="S4" s="154" t="s">
        <v>73</v>
      </c>
      <c r="T4" s="30"/>
      <c r="U4" s="154" t="s">
        <v>73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136</v>
      </c>
      <c r="B5" s="93">
        <v>8000</v>
      </c>
      <c r="C5" s="94">
        <v>5202</v>
      </c>
      <c r="D5" s="93">
        <f>B5-C5-E5</f>
        <v>2678</v>
      </c>
      <c r="E5" s="94">
        <f>SUM(F5:BE5)</f>
        <v>120</v>
      </c>
      <c r="F5" s="95">
        <v>120</v>
      </c>
      <c r="G5" s="95"/>
      <c r="H5" s="95"/>
      <c r="I5" s="95"/>
      <c r="J5" s="95"/>
      <c r="K5" s="95"/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 t="s">
        <v>137</v>
      </c>
      <c r="B6" s="77"/>
      <c r="C6" s="94"/>
      <c r="D6" s="4"/>
      <c r="E6" s="4"/>
      <c r="F6" s="30" t="s">
        <v>138</v>
      </c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103</v>
      </c>
      <c r="B7" s="93">
        <v>50000</v>
      </c>
      <c r="C7" s="94">
        <v>22660</v>
      </c>
      <c r="D7" s="93">
        <f>B7-C7-E7</f>
        <v>23545.3</v>
      </c>
      <c r="E7" s="94">
        <f>SUM(F7:BE7)</f>
        <v>3794.7</v>
      </c>
      <c r="F7" s="95">
        <v>497</v>
      </c>
      <c r="G7" s="95">
        <v>493</v>
      </c>
      <c r="H7" s="95">
        <v>466</v>
      </c>
      <c r="I7" s="95">
        <v>453</v>
      </c>
      <c r="J7" s="95">
        <v>492.7</v>
      </c>
      <c r="K7" s="95">
        <v>455</v>
      </c>
      <c r="L7" s="95">
        <v>489</v>
      </c>
      <c r="M7" s="98">
        <v>449</v>
      </c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77"/>
      <c r="C8" s="94"/>
      <c r="D8" s="4"/>
      <c r="E8" s="4"/>
      <c r="F8" s="30"/>
      <c r="G8" s="30">
        <v>7986</v>
      </c>
      <c r="H8" s="30"/>
      <c r="I8" s="30"/>
      <c r="J8" s="30">
        <v>819</v>
      </c>
      <c r="K8" s="30"/>
      <c r="L8" s="30" t="s">
        <v>123</v>
      </c>
      <c r="M8" s="30"/>
      <c r="N8" s="30">
        <v>7994</v>
      </c>
      <c r="O8" s="30"/>
      <c r="P8" s="30"/>
      <c r="Q8" s="30">
        <v>801</v>
      </c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62</v>
      </c>
      <c r="B9" s="93">
        <v>8000</v>
      </c>
      <c r="C9" s="94">
        <v>3110</v>
      </c>
      <c r="D9" s="93">
        <f>B9-C9-E9</f>
        <v>3468</v>
      </c>
      <c r="E9" s="94">
        <f>SUM(F9:BE9)</f>
        <v>1422</v>
      </c>
      <c r="F9" s="95">
        <v>120</v>
      </c>
      <c r="G9" s="95">
        <v>47</v>
      </c>
      <c r="H9" s="95">
        <v>300</v>
      </c>
      <c r="I9" s="95">
        <v>655</v>
      </c>
      <c r="J9" s="95">
        <v>300</v>
      </c>
      <c r="K9" s="95"/>
      <c r="L9" s="95"/>
      <c r="M9" s="98"/>
      <c r="N9" s="95"/>
      <c r="O9" s="95"/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28</v>
      </c>
      <c r="B10" s="77"/>
      <c r="C10" s="4"/>
      <c r="D10" s="4"/>
      <c r="E10" s="4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97" customFormat="1">
      <c r="A11" s="92" t="s">
        <v>8</v>
      </c>
      <c r="B11" s="160">
        <v>48000</v>
      </c>
      <c r="C11" s="159">
        <v>6871</v>
      </c>
      <c r="D11" s="93">
        <f>B11-C11-E11</f>
        <v>41129</v>
      </c>
      <c r="E11" s="94">
        <f>SUM(F11:BE11)</f>
        <v>0</v>
      </c>
      <c r="F11" s="95"/>
      <c r="G11" s="95"/>
      <c r="H11" s="95"/>
      <c r="I11" s="95"/>
      <c r="J11" s="95"/>
      <c r="K11" s="95"/>
      <c r="L11" s="95"/>
      <c r="M11" s="95"/>
      <c r="N11" s="95"/>
      <c r="O11" s="95"/>
      <c r="P11" s="95"/>
      <c r="Q11" s="95"/>
      <c r="R11" s="95"/>
      <c r="S11" s="95"/>
      <c r="T11" s="95"/>
      <c r="U11" s="95"/>
      <c r="V11" s="95"/>
      <c r="W11" s="95"/>
      <c r="X11" s="95"/>
      <c r="Y11" s="95"/>
      <c r="Z11" s="95"/>
      <c r="AA11" s="95"/>
      <c r="AB11" s="95"/>
      <c r="AC11" s="95"/>
      <c r="AD11" s="95"/>
      <c r="AE11" s="95"/>
      <c r="AF11" s="95"/>
      <c r="AG11" s="95"/>
      <c r="AH11" s="95"/>
      <c r="AI11" s="96"/>
      <c r="AJ11" s="96"/>
      <c r="AK11" s="96"/>
      <c r="AL11" s="96"/>
      <c r="AM11" s="96"/>
      <c r="AN11" s="96"/>
      <c r="AO11" s="96"/>
      <c r="AP11" s="96"/>
      <c r="AQ11" s="96"/>
      <c r="AR11" s="96"/>
      <c r="AS11" s="96"/>
      <c r="AT11" s="96"/>
      <c r="AU11" s="96"/>
      <c r="AV11" s="96"/>
      <c r="AW11" s="96"/>
      <c r="AX11" s="96"/>
      <c r="AY11" s="96"/>
      <c r="AZ11" s="96"/>
    </row>
    <row r="12" spans="1:52">
      <c r="A12" s="13">
        <v>29</v>
      </c>
      <c r="B12" s="4"/>
      <c r="C12" s="4"/>
      <c r="D12" s="4"/>
      <c r="E12" s="4"/>
      <c r="F12" s="30"/>
      <c r="G12" s="30"/>
      <c r="H12" s="30">
        <v>3</v>
      </c>
      <c r="I12" s="30"/>
      <c r="J12" s="30"/>
      <c r="K12" s="30"/>
      <c r="L12" s="30"/>
      <c r="M12" s="30"/>
      <c r="N12" s="30">
        <v>9</v>
      </c>
      <c r="O12" s="19" t="s">
        <v>61</v>
      </c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44"/>
      <c r="AC12" s="44"/>
      <c r="AD12" s="44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7" customFormat="1">
      <c r="A13" s="132" t="s">
        <v>9</v>
      </c>
      <c r="B13" s="111">
        <v>63000</v>
      </c>
      <c r="C13" s="112">
        <v>5952</v>
      </c>
      <c r="D13" s="111">
        <f>B13-C13-E13</f>
        <v>54500.800000000003</v>
      </c>
      <c r="E13" s="112">
        <f>SUM(F13:BE13)</f>
        <v>2547.1999999999998</v>
      </c>
      <c r="F13" s="133">
        <v>380</v>
      </c>
      <c r="G13" s="134">
        <v>500</v>
      </c>
      <c r="H13" s="133">
        <v>389</v>
      </c>
      <c r="I13" s="134">
        <v>393.2</v>
      </c>
      <c r="J13" s="134">
        <v>489</v>
      </c>
      <c r="K13" s="134">
        <v>396</v>
      </c>
      <c r="L13" s="134"/>
      <c r="M13" s="134"/>
      <c r="N13" s="134"/>
      <c r="O13" s="134"/>
      <c r="P13" s="133"/>
      <c r="Q13" s="133"/>
      <c r="R13" s="133"/>
      <c r="S13" s="133"/>
      <c r="T13" s="133"/>
      <c r="U13" s="133"/>
      <c r="V13" s="133"/>
      <c r="W13" s="133"/>
      <c r="X13" s="133"/>
      <c r="Y13" s="133"/>
      <c r="Z13" s="135"/>
      <c r="AA13" s="136"/>
      <c r="AB13" s="136"/>
      <c r="AC13" s="136"/>
      <c r="AD13" s="136"/>
      <c r="AE13" s="136"/>
      <c r="AF13" s="136"/>
      <c r="AG13" s="136"/>
      <c r="AH13" s="136"/>
      <c r="AI13" s="136"/>
      <c r="AJ13" s="136"/>
      <c r="AK13" s="136"/>
      <c r="AL13" s="136"/>
      <c r="AM13" s="136"/>
      <c r="AN13" s="136"/>
      <c r="AO13" s="136"/>
      <c r="AP13" s="136"/>
      <c r="AQ13" s="136"/>
      <c r="AR13" s="136"/>
      <c r="AS13" s="136"/>
      <c r="AT13" s="136"/>
      <c r="AU13" s="136"/>
      <c r="AV13" s="136"/>
      <c r="AW13" s="136"/>
      <c r="AX13" s="136"/>
      <c r="AY13" s="136"/>
      <c r="AZ13" s="136"/>
    </row>
    <row r="14" spans="1:52">
      <c r="A14" s="13">
        <v>28</v>
      </c>
      <c r="B14" s="19" t="s">
        <v>115</v>
      </c>
      <c r="C14" s="4"/>
      <c r="D14" s="4"/>
      <c r="E14" s="4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30" customFormat="1">
      <c r="A15" s="144" t="s">
        <v>36</v>
      </c>
      <c r="B15" s="127">
        <v>21000</v>
      </c>
      <c r="C15" s="128">
        <v>18820</v>
      </c>
      <c r="D15" s="93">
        <f>B15-C15-E15</f>
        <v>2180</v>
      </c>
      <c r="E15" s="128">
        <f>SUM(F15:BE15)</f>
        <v>0</v>
      </c>
      <c r="F15" s="129"/>
      <c r="G15" s="129"/>
      <c r="H15" s="129"/>
      <c r="I15" s="129"/>
      <c r="J15" s="129"/>
      <c r="K15" s="129"/>
      <c r="L15" s="129"/>
      <c r="M15" s="129"/>
      <c r="N15" s="129"/>
      <c r="O15" s="129"/>
      <c r="P15" s="129"/>
      <c r="Q15" s="129"/>
      <c r="R15" s="129"/>
      <c r="S15" s="129"/>
      <c r="T15" s="129"/>
      <c r="U15" s="129"/>
      <c r="V15" s="129"/>
      <c r="W15" s="129"/>
      <c r="X15" s="129"/>
      <c r="Y15" s="129"/>
      <c r="Z15" s="138"/>
      <c r="AA15" s="22"/>
      <c r="AB15" s="22"/>
      <c r="AC15" s="22"/>
      <c r="AD15" s="22"/>
      <c r="AE15" s="22"/>
      <c r="AF15" s="22"/>
      <c r="AG15" s="22"/>
      <c r="AH15" s="22"/>
      <c r="AI15" s="22"/>
      <c r="AJ15" s="22"/>
      <c r="AK15" s="22"/>
      <c r="AL15" s="22"/>
      <c r="AM15" s="22"/>
      <c r="AN15" s="22"/>
      <c r="AO15" s="22"/>
      <c r="AP15" s="22"/>
      <c r="AQ15" s="22"/>
      <c r="AR15" s="22"/>
      <c r="AS15" s="22"/>
      <c r="AT15" s="22"/>
      <c r="AU15" s="22"/>
      <c r="AV15" s="22"/>
      <c r="AW15" s="22"/>
      <c r="AX15" s="22"/>
      <c r="AY15" s="22"/>
      <c r="AZ15" s="22"/>
    </row>
    <row r="16" spans="1:52">
      <c r="A16" s="143">
        <v>30</v>
      </c>
      <c r="B16" s="77">
        <v>9644</v>
      </c>
      <c r="C16" s="46"/>
      <c r="D16" s="13"/>
      <c r="E16" s="36" t="s">
        <v>53</v>
      </c>
      <c r="F16" s="30"/>
      <c r="G16" s="76"/>
      <c r="H16" s="148" t="s">
        <v>40</v>
      </c>
      <c r="I16" s="154" t="s">
        <v>59</v>
      </c>
      <c r="J16" s="163" t="s">
        <v>75</v>
      </c>
      <c r="K16" s="76">
        <v>6</v>
      </c>
      <c r="L16" s="76">
        <v>7</v>
      </c>
      <c r="M16" s="30">
        <v>8</v>
      </c>
      <c r="N16" s="30">
        <v>9</v>
      </c>
      <c r="O16" s="154" t="s">
        <v>59</v>
      </c>
      <c r="P16" s="154" t="s">
        <v>59</v>
      </c>
      <c r="Q16" s="162" t="s">
        <v>74</v>
      </c>
      <c r="R16" s="162" t="s">
        <v>75</v>
      </c>
      <c r="S16" s="162"/>
      <c r="T16" s="162"/>
      <c r="U16" s="30"/>
      <c r="V16" s="30"/>
      <c r="W16" s="30"/>
      <c r="X16" s="30"/>
      <c r="Y16" s="30"/>
      <c r="Z16" s="44"/>
      <c r="AA16" s="12"/>
      <c r="AB16" s="12"/>
      <c r="AC16" s="12"/>
      <c r="AD16" s="12"/>
      <c r="AE16" s="12"/>
      <c r="AF16" s="12"/>
      <c r="AG16" s="12"/>
      <c r="AH16" s="12"/>
      <c r="AI16" s="12"/>
      <c r="AJ16" s="12"/>
      <c r="AK16" s="12"/>
      <c r="AL16" s="12"/>
      <c r="AM16" s="12"/>
      <c r="AN16" s="12"/>
      <c r="AO16" s="12"/>
      <c r="AP16" s="12"/>
      <c r="AQ16" s="12"/>
      <c r="AR16" s="12"/>
      <c r="AS16" s="12"/>
      <c r="AT16" s="12"/>
      <c r="AU16" s="12"/>
      <c r="AV16" s="12"/>
      <c r="AW16" s="12"/>
      <c r="AX16" s="12"/>
      <c r="AY16" s="12"/>
      <c r="AZ16" s="12"/>
    </row>
    <row r="17" spans="1:52" s="102" customFormat="1">
      <c r="A17" s="99" t="s">
        <v>10</v>
      </c>
      <c r="B17" s="93">
        <v>17000</v>
      </c>
      <c r="C17" s="128">
        <v>4530</v>
      </c>
      <c r="D17" s="94">
        <f>B17-C17-E17</f>
        <v>11306</v>
      </c>
      <c r="E17" s="94">
        <f>SUM(F17:BE17)</f>
        <v>1164</v>
      </c>
      <c r="F17" s="95">
        <v>93</v>
      </c>
      <c r="G17" s="100">
        <v>111</v>
      </c>
      <c r="H17" s="100">
        <v>472</v>
      </c>
      <c r="I17" s="100">
        <v>488</v>
      </c>
      <c r="J17" s="100"/>
      <c r="K17" s="100"/>
      <c r="L17" s="100"/>
      <c r="M17" s="100"/>
      <c r="N17" s="100"/>
      <c r="O17" s="100"/>
      <c r="P17" s="100"/>
      <c r="Q17" s="100"/>
      <c r="R17" s="100"/>
      <c r="S17" s="100"/>
      <c r="T17" s="100"/>
      <c r="U17" s="100"/>
      <c r="V17" s="100"/>
      <c r="W17" s="100"/>
      <c r="X17" s="100"/>
      <c r="Y17" s="100"/>
      <c r="Z17" s="100"/>
      <c r="AA17" s="100"/>
      <c r="AB17" s="100"/>
      <c r="AC17" s="100"/>
      <c r="AD17" s="100"/>
      <c r="AE17" s="100"/>
      <c r="AF17" s="101"/>
      <c r="AG17" s="101"/>
      <c r="AH17" s="101"/>
      <c r="AI17" s="101"/>
      <c r="AJ17" s="101"/>
      <c r="AK17" s="101"/>
      <c r="AL17" s="101"/>
      <c r="AM17" s="101"/>
      <c r="AN17" s="101"/>
      <c r="AO17" s="101"/>
      <c r="AP17" s="101"/>
      <c r="AQ17" s="101"/>
      <c r="AR17" s="101"/>
      <c r="AS17" s="101"/>
      <c r="AT17" s="101"/>
      <c r="AU17" s="101"/>
      <c r="AV17" s="101"/>
      <c r="AW17" s="101"/>
      <c r="AX17" s="101"/>
      <c r="AY17" s="101"/>
      <c r="AZ17" s="101"/>
    </row>
    <row r="18" spans="1:52" s="60" customFormat="1">
      <c r="A18" s="13">
        <v>30</v>
      </c>
      <c r="B18" s="77"/>
      <c r="C18" s="57"/>
      <c r="D18" s="58"/>
      <c r="E18" s="58"/>
      <c r="F18" s="156"/>
      <c r="G18" s="156"/>
      <c r="H18" s="156"/>
      <c r="I18" s="156"/>
      <c r="J18" s="156"/>
      <c r="K18" s="156"/>
      <c r="L18" s="156"/>
      <c r="M18" s="156"/>
      <c r="N18" s="156"/>
      <c r="O18" s="156"/>
      <c r="P18" s="156"/>
      <c r="Q18" s="156"/>
      <c r="R18" s="156"/>
      <c r="S18" s="156"/>
      <c r="T18" s="156"/>
      <c r="U18" s="156"/>
      <c r="V18" s="156"/>
      <c r="W18" s="58"/>
      <c r="X18" s="58"/>
      <c r="Y18" s="58"/>
      <c r="Z18" s="58"/>
      <c r="AA18" s="58"/>
      <c r="AB18" s="58"/>
      <c r="AC18" s="59"/>
      <c r="AD18" s="59"/>
      <c r="AE18" s="59"/>
      <c r="AF18" s="59"/>
      <c r="AG18" s="59"/>
      <c r="AH18" s="59"/>
      <c r="AI18" s="59"/>
      <c r="AJ18" s="59"/>
      <c r="AK18" s="59"/>
      <c r="AL18" s="59"/>
      <c r="AM18" s="59"/>
      <c r="AN18" s="59"/>
      <c r="AO18" s="59"/>
      <c r="AP18" s="59"/>
      <c r="AQ18" s="59"/>
      <c r="AR18" s="59"/>
      <c r="AS18" s="59"/>
      <c r="AT18" s="59"/>
      <c r="AU18" s="59"/>
      <c r="AV18" s="59"/>
      <c r="AW18" s="59"/>
      <c r="AX18" s="59"/>
      <c r="AY18" s="59"/>
      <c r="AZ18" s="59"/>
    </row>
    <row r="19" spans="1:52" s="67" customFormat="1">
      <c r="A19" s="62" t="s">
        <v>18</v>
      </c>
      <c r="B19" s="63">
        <v>10000</v>
      </c>
      <c r="C19" s="128">
        <v>3980</v>
      </c>
      <c r="D19" s="63">
        <f>B19-C19-E19</f>
        <v>5381</v>
      </c>
      <c r="E19" s="64">
        <f>SUM(F19:BE19)</f>
        <v>639</v>
      </c>
      <c r="F19" s="65">
        <v>639</v>
      </c>
      <c r="G19" s="65"/>
      <c r="H19" s="65"/>
      <c r="I19" s="65"/>
      <c r="J19" s="65"/>
      <c r="K19" s="65"/>
      <c r="L19" s="65"/>
      <c r="M19" s="65"/>
      <c r="N19" s="65"/>
      <c r="O19" s="65"/>
      <c r="P19" s="65"/>
      <c r="Q19" s="65"/>
      <c r="R19" s="65"/>
      <c r="S19" s="65"/>
      <c r="T19" s="65"/>
      <c r="U19" s="65"/>
      <c r="V19" s="65"/>
      <c r="W19" s="65"/>
      <c r="X19" s="65"/>
      <c r="Y19" s="65"/>
      <c r="Z19" s="66"/>
      <c r="AA19" s="20"/>
      <c r="AB19" s="20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0"/>
      <c r="AN19" s="20"/>
      <c r="AO19" s="20"/>
      <c r="AP19" s="20"/>
      <c r="AQ19" s="20"/>
      <c r="AR19" s="20"/>
      <c r="AS19" s="20"/>
      <c r="AT19" s="20"/>
      <c r="AU19" s="20"/>
      <c r="AV19" s="20"/>
      <c r="AW19" s="20"/>
      <c r="AX19" s="20"/>
      <c r="AY19" s="20"/>
      <c r="AZ19" s="20"/>
    </row>
    <row r="20" spans="1:52" s="8" customFormat="1">
      <c r="A20" s="13" t="s">
        <v>116</v>
      </c>
      <c r="B20" s="10">
        <f>SUM(B3,B5,B7,B9,B11,B13,B15,B17,B19)</f>
        <v>250000</v>
      </c>
      <c r="C20" s="61">
        <f>SUM(C3,C5,C7,C9,C11,C13,C15,C17,C19)</f>
        <v>78957</v>
      </c>
      <c r="D20" s="6">
        <f>SUM(D3,D5,D7,D9,D11,D13,D15,D17,D19)</f>
        <v>161356.1</v>
      </c>
      <c r="E20" s="6">
        <f>SUM(E3,E5,E7,E9,E11,E13,E15,E17,E19)</f>
        <v>9686.9</v>
      </c>
      <c r="F20" s="90"/>
      <c r="G20" s="90" t="s">
        <v>119</v>
      </c>
      <c r="H20" s="90" t="s">
        <v>49</v>
      </c>
      <c r="I20" s="90" t="s">
        <v>50</v>
      </c>
      <c r="J20" s="90" t="s">
        <v>51</v>
      </c>
      <c r="K20" s="90" t="s">
        <v>52</v>
      </c>
      <c r="L20" s="90"/>
      <c r="M20" s="90"/>
      <c r="N20" s="90"/>
      <c r="O20" s="90"/>
      <c r="P20" s="90"/>
      <c r="Q20" s="90"/>
      <c r="R20" s="90"/>
      <c r="S20" s="90"/>
      <c r="T20" s="90"/>
      <c r="U20" s="90"/>
      <c r="V20" s="6"/>
      <c r="W20" s="6"/>
      <c r="X20" s="6"/>
      <c r="Y20" s="6"/>
      <c r="Z20" s="9"/>
      <c r="AA20" s="9"/>
      <c r="AB20" s="9"/>
      <c r="AC20" s="9"/>
      <c r="AD20" s="9"/>
      <c r="AE20" s="9"/>
      <c r="AF20" s="9"/>
      <c r="AG20" s="9"/>
      <c r="AH20" s="9"/>
      <c r="AI20" s="9"/>
      <c r="AJ20" s="9"/>
      <c r="AK20" s="9"/>
      <c r="AL20" s="9"/>
      <c r="AM20" s="9"/>
      <c r="AN20" s="9"/>
      <c r="AO20" s="9"/>
      <c r="AP20" s="9"/>
      <c r="AQ20" s="9"/>
      <c r="AR20" s="9"/>
      <c r="AS20" s="9"/>
      <c r="AT20" s="9"/>
      <c r="AU20" s="9"/>
      <c r="AV20" s="9"/>
      <c r="AW20" s="9"/>
      <c r="AX20" s="9"/>
      <c r="AY20" s="9"/>
      <c r="AZ20" s="9"/>
    </row>
    <row r="21" spans="1:52" s="54" customFormat="1">
      <c r="A21" s="48" t="s">
        <v>15</v>
      </c>
      <c r="B21" s="49">
        <v>30000</v>
      </c>
      <c r="C21" s="50"/>
      <c r="D21" s="50">
        <f>B21-C21-E21</f>
        <v>30000</v>
      </c>
      <c r="E21" s="50">
        <f>SUM(F21:BE21)</f>
        <v>0</v>
      </c>
      <c r="F21" s="51"/>
      <c r="G21" s="76" t="s">
        <v>148</v>
      </c>
      <c r="H21" s="76"/>
      <c r="I21" s="76"/>
      <c r="J21" s="76"/>
      <c r="K21" s="76"/>
      <c r="L21" s="76"/>
      <c r="M21" s="76"/>
      <c r="N21" s="76"/>
      <c r="O21" s="76"/>
      <c r="P21" s="76"/>
      <c r="Q21" s="51"/>
      <c r="R21" s="51"/>
      <c r="S21" s="51"/>
      <c r="T21" s="51"/>
      <c r="U21" s="51"/>
      <c r="V21" s="52"/>
      <c r="W21" s="52"/>
      <c r="X21" s="51"/>
      <c r="Y21" s="51"/>
      <c r="Z21" s="53"/>
      <c r="AA21" s="53"/>
      <c r="AB21" s="53"/>
      <c r="AC21" s="53"/>
      <c r="AD21" s="53"/>
      <c r="AE21" s="53"/>
      <c r="AF21" s="53"/>
      <c r="AG21" s="53"/>
      <c r="AH21" s="53"/>
      <c r="AI21" s="53"/>
      <c r="AJ21" s="53"/>
      <c r="AK21" s="53"/>
      <c r="AL21" s="53"/>
      <c r="AM21" s="53"/>
      <c r="AN21" s="53"/>
      <c r="AO21" s="53"/>
      <c r="AP21" s="53"/>
      <c r="AQ21" s="53"/>
      <c r="AR21" s="53"/>
      <c r="AS21" s="53"/>
      <c r="AT21" s="53"/>
      <c r="AU21" s="53"/>
      <c r="AV21" s="53"/>
      <c r="AW21" s="53"/>
      <c r="AX21" s="53"/>
      <c r="AY21" s="53"/>
      <c r="AZ21" s="53"/>
    </row>
    <row r="22" spans="1:52" s="54" customFormat="1">
      <c r="A22" s="48" t="s">
        <v>16</v>
      </c>
      <c r="B22" s="49">
        <v>14</v>
      </c>
      <c r="C22" s="55"/>
      <c r="D22" s="55"/>
      <c r="E22" s="55"/>
      <c r="F22" s="49"/>
      <c r="G22" s="76"/>
      <c r="H22" s="76"/>
      <c r="I22" s="76"/>
      <c r="J22" s="76"/>
      <c r="K22" s="79"/>
      <c r="L22" s="80"/>
      <c r="M22" s="76"/>
      <c r="N22" s="75"/>
      <c r="O22" s="76"/>
      <c r="P22" s="76"/>
      <c r="Q22" s="49"/>
      <c r="R22" s="51"/>
      <c r="S22" s="51"/>
      <c r="T22" s="51"/>
      <c r="U22" s="51"/>
      <c r="V22" s="51"/>
      <c r="W22" s="51"/>
      <c r="X22" s="51"/>
      <c r="Y22" s="51"/>
      <c r="Z22" s="53"/>
      <c r="AA22" s="53"/>
      <c r="AB22" s="53"/>
      <c r="AC22" s="53"/>
      <c r="AD22" s="53"/>
      <c r="AE22" s="53"/>
      <c r="AF22" s="53"/>
      <c r="AG22" s="53"/>
      <c r="AH22" s="53"/>
      <c r="AI22" s="53"/>
      <c r="AJ22" s="53"/>
      <c r="AK22" s="53"/>
      <c r="AL22" s="53"/>
      <c r="AM22" s="53"/>
      <c r="AN22" s="53"/>
      <c r="AO22" s="53"/>
      <c r="AP22" s="53"/>
      <c r="AQ22" s="53"/>
      <c r="AR22" s="53"/>
      <c r="AS22" s="53"/>
      <c r="AT22" s="53"/>
      <c r="AU22" s="53"/>
      <c r="AV22" s="53"/>
      <c r="AW22" s="53"/>
      <c r="AX22" s="53"/>
      <c r="AY22" s="53"/>
      <c r="AZ22" s="53"/>
    </row>
    <row r="23" spans="1:52" s="102" customFormat="1">
      <c r="A23" s="99" t="s">
        <v>31</v>
      </c>
      <c r="B23" s="93">
        <v>35000</v>
      </c>
      <c r="C23" s="152">
        <f>SUM(D24,E24:F24)</f>
        <v>16980</v>
      </c>
      <c r="D23" s="103">
        <f>B23-C23-E23</f>
        <v>2081.2999999999993</v>
      </c>
      <c r="E23" s="93">
        <f>SUM(F23:BE23)</f>
        <v>15938.7</v>
      </c>
      <c r="F23" s="100">
        <v>12200</v>
      </c>
      <c r="G23" s="100">
        <v>359</v>
      </c>
      <c r="H23" s="100">
        <v>475</v>
      </c>
      <c r="I23" s="100">
        <v>255.7</v>
      </c>
      <c r="J23" s="100">
        <v>189</v>
      </c>
      <c r="K23" s="100">
        <v>474</v>
      </c>
      <c r="L23" s="100">
        <v>500</v>
      </c>
      <c r="M23" s="100">
        <v>486</v>
      </c>
      <c r="N23" s="100">
        <v>500</v>
      </c>
      <c r="O23" s="100">
        <v>500</v>
      </c>
      <c r="P23" s="95"/>
      <c r="Q23" s="100"/>
      <c r="R23" s="100"/>
      <c r="S23" s="100"/>
      <c r="T23" s="93"/>
      <c r="U23" s="93"/>
      <c r="V23" s="93"/>
      <c r="W23" s="93"/>
      <c r="X23" s="93"/>
      <c r="Y23" s="93"/>
      <c r="Z23" s="101"/>
      <c r="AA23" s="101"/>
      <c r="AB23" s="101"/>
      <c r="AC23" s="101"/>
      <c r="AD23" s="101"/>
      <c r="AE23" s="101"/>
      <c r="AF23" s="101"/>
      <c r="AG23" s="101"/>
      <c r="AH23" s="101"/>
      <c r="AI23" s="101"/>
      <c r="AJ23" s="101"/>
      <c r="AK23" s="101"/>
      <c r="AL23" s="101"/>
      <c r="AM23" s="101"/>
      <c r="AN23" s="101"/>
      <c r="AO23" s="101"/>
      <c r="AP23" s="101"/>
      <c r="AQ23" s="101"/>
      <c r="AR23" s="101"/>
      <c r="AS23" s="101"/>
      <c r="AT23" s="101"/>
      <c r="AU23" s="101"/>
      <c r="AV23" s="101"/>
      <c r="AW23" s="101"/>
      <c r="AX23" s="101"/>
      <c r="AY23" s="101"/>
      <c r="AZ23" s="101"/>
    </row>
    <row r="24" spans="1:52">
      <c r="A24" s="19" t="s">
        <v>26</v>
      </c>
      <c r="B24" s="29" t="s">
        <v>87</v>
      </c>
      <c r="C24" s="153"/>
      <c r="D24" s="82">
        <v>16808</v>
      </c>
      <c r="E24" s="82">
        <v>172</v>
      </c>
      <c r="F24" s="82">
        <v>0</v>
      </c>
      <c r="G24" s="154"/>
      <c r="H24" s="154"/>
      <c r="I24" s="154"/>
      <c r="J24" s="154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09" customFormat="1">
      <c r="A25" s="104" t="s">
        <v>6</v>
      </c>
      <c r="B25" s="105">
        <v>31000</v>
      </c>
      <c r="C25" s="94">
        <v>0</v>
      </c>
      <c r="D25" s="198">
        <f>B25-C25-E25</f>
        <v>17592</v>
      </c>
      <c r="E25" s="105">
        <f>SUM(F25:BE25)</f>
        <v>13408</v>
      </c>
      <c r="F25" s="107">
        <v>2448</v>
      </c>
      <c r="G25" s="107">
        <v>1000</v>
      </c>
      <c r="H25" s="107">
        <v>8740</v>
      </c>
      <c r="I25" s="107">
        <v>520</v>
      </c>
      <c r="J25" s="107">
        <v>500</v>
      </c>
      <c r="K25" s="107">
        <v>200</v>
      </c>
      <c r="L25" s="107"/>
      <c r="M25" s="107"/>
      <c r="N25" s="107"/>
      <c r="O25" s="107"/>
      <c r="P25" s="154"/>
      <c r="Q25" s="107"/>
      <c r="R25" s="107"/>
      <c r="S25" s="107"/>
      <c r="T25" s="107"/>
      <c r="U25" s="107"/>
      <c r="V25" s="105"/>
      <c r="W25" s="105"/>
      <c r="X25" s="105"/>
      <c r="Y25" s="105"/>
      <c r="Z25" s="108"/>
      <c r="AA25" s="108"/>
      <c r="AB25" s="108"/>
      <c r="AC25" s="108"/>
      <c r="AD25" s="108"/>
      <c r="AE25" s="108"/>
      <c r="AF25" s="108"/>
      <c r="AG25" s="108"/>
      <c r="AH25" s="108"/>
      <c r="AI25" s="108"/>
      <c r="AJ25" s="108"/>
      <c r="AK25" s="108"/>
      <c r="AL25" s="108"/>
      <c r="AM25" s="108"/>
      <c r="AN25" s="108"/>
      <c r="AO25" s="108"/>
      <c r="AP25" s="108"/>
      <c r="AQ25" s="108"/>
      <c r="AR25" s="108"/>
      <c r="AS25" s="108"/>
      <c r="AT25" s="108"/>
      <c r="AU25" s="108"/>
      <c r="AV25" s="108"/>
      <c r="AW25" s="108"/>
      <c r="AX25" s="108"/>
      <c r="AY25" s="108"/>
      <c r="AZ25" s="108"/>
    </row>
    <row r="26" spans="1:52">
      <c r="A26" s="19"/>
      <c r="B26" s="13" t="s">
        <v>147</v>
      </c>
      <c r="C26" s="18"/>
      <c r="D26" s="4"/>
      <c r="E26" s="36" t="s">
        <v>92</v>
      </c>
      <c r="F26" s="154" t="s">
        <v>118</v>
      </c>
      <c r="G26" s="30" t="s">
        <v>55</v>
      </c>
      <c r="H26" s="195" t="s">
        <v>133</v>
      </c>
      <c r="I26" s="30" t="s">
        <v>57</v>
      </c>
      <c r="J26" s="154" t="s">
        <v>58</v>
      </c>
      <c r="K26" s="154" t="s">
        <v>106</v>
      </c>
      <c r="L26" s="119" t="s">
        <v>107</v>
      </c>
      <c r="M26" s="119" t="s">
        <v>58</v>
      </c>
      <c r="N26" s="30" t="s">
        <v>55</v>
      </c>
      <c r="O26" s="30" t="s">
        <v>56</v>
      </c>
      <c r="P26" s="30" t="s">
        <v>57</v>
      </c>
      <c r="Q26" s="30"/>
      <c r="R26" s="30"/>
      <c r="S26" s="30"/>
      <c r="T26" s="30"/>
      <c r="U26" s="30"/>
      <c r="V26" s="30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97" customFormat="1">
      <c r="A27" s="92" t="s">
        <v>32</v>
      </c>
      <c r="B27" s="93">
        <v>35000</v>
      </c>
      <c r="C27" s="94">
        <v>0</v>
      </c>
      <c r="D27" s="94">
        <f>B27-C27-E27</f>
        <v>32412</v>
      </c>
      <c r="E27" s="94">
        <f>SUM(F27:BE27)</f>
        <v>2588</v>
      </c>
      <c r="F27" s="95">
        <v>500</v>
      </c>
      <c r="G27" s="98">
        <v>498</v>
      </c>
      <c r="H27" s="98">
        <v>1000</v>
      </c>
      <c r="I27" s="98">
        <v>102</v>
      </c>
      <c r="J27" s="98">
        <v>488</v>
      </c>
      <c r="K27" s="98"/>
      <c r="L27" s="98"/>
      <c r="M27" s="98"/>
      <c r="N27" s="98"/>
      <c r="O27" s="98"/>
      <c r="P27" s="98"/>
      <c r="Q27" s="98"/>
      <c r="R27" s="94"/>
      <c r="S27" s="94"/>
      <c r="T27" s="94"/>
      <c r="U27" s="94"/>
      <c r="V27" s="94"/>
      <c r="W27" s="94"/>
      <c r="X27" s="94"/>
      <c r="Y27" s="94"/>
      <c r="Z27" s="94"/>
      <c r="AA27" s="94"/>
      <c r="AB27" s="94"/>
      <c r="AC27" s="94"/>
      <c r="AD27" s="94"/>
      <c r="AE27" s="94"/>
      <c r="AF27" s="94"/>
      <c r="AG27" s="94"/>
      <c r="AH27" s="94"/>
      <c r="AI27" s="94"/>
      <c r="AJ27" s="94"/>
      <c r="AK27" s="94"/>
      <c r="AL27" s="94"/>
      <c r="AM27" s="94"/>
      <c r="AN27" s="94"/>
      <c r="AO27" s="94"/>
      <c r="AP27" s="94"/>
      <c r="AQ27" s="94"/>
      <c r="AR27" s="94"/>
      <c r="AS27" s="94"/>
      <c r="AT27" s="96"/>
      <c r="AU27" s="96"/>
      <c r="AV27" s="96"/>
      <c r="AW27" s="96"/>
      <c r="AX27" s="96"/>
      <c r="AY27" s="96"/>
      <c r="AZ27" s="96"/>
    </row>
    <row r="28" spans="1:52" s="2" customFormat="1">
      <c r="A28" s="82"/>
      <c r="B28" s="29" t="s">
        <v>134</v>
      </c>
      <c r="C28" s="46"/>
      <c r="D28" s="3"/>
      <c r="E28" s="3"/>
      <c r="F28" s="30"/>
      <c r="G28" s="30"/>
      <c r="H28" s="154">
        <v>1547</v>
      </c>
      <c r="I28" s="30"/>
      <c r="J28" s="154">
        <v>8719</v>
      </c>
      <c r="K28" s="30"/>
      <c r="L28" s="30"/>
      <c r="M28" s="30"/>
      <c r="N28" s="30"/>
      <c r="O28" s="154" t="s">
        <v>120</v>
      </c>
      <c r="P28" s="154" t="s">
        <v>120</v>
      </c>
      <c r="Q28" s="154" t="s">
        <v>120</v>
      </c>
      <c r="R28" s="154" t="s">
        <v>120</v>
      </c>
      <c r="S28" s="154" t="s">
        <v>122</v>
      </c>
      <c r="T28" s="19" t="s">
        <v>121</v>
      </c>
      <c r="U28" s="30"/>
      <c r="V28" s="30"/>
      <c r="W28" s="3"/>
      <c r="X28" s="3"/>
      <c r="Y28" s="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/>
      <c r="AR28" s="43"/>
      <c r="AS28" s="43"/>
      <c r="AT28" s="43"/>
      <c r="AU28" s="43"/>
      <c r="AV28" s="43"/>
      <c r="AW28" s="43"/>
      <c r="AX28" s="43"/>
      <c r="AY28" s="43"/>
      <c r="AZ28" s="43"/>
    </row>
    <row r="29" spans="1:52" s="120" customFormat="1">
      <c r="A29" s="116" t="s">
        <v>7</v>
      </c>
      <c r="B29" s="117">
        <v>13000</v>
      </c>
      <c r="C29" s="118">
        <v>0</v>
      </c>
      <c r="D29" s="117">
        <f>B29-C29-E29</f>
        <v>13000</v>
      </c>
      <c r="E29" s="118">
        <f>SUM(F29:BE29)</f>
        <v>0</v>
      </c>
      <c r="F29" s="119"/>
      <c r="G29" s="119"/>
      <c r="H29" s="119"/>
      <c r="I29" s="119"/>
      <c r="J29" s="119"/>
      <c r="K29" s="119"/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5"/>
      <c r="B30" s="29" t="s">
        <v>149</v>
      </c>
      <c r="C30" s="4"/>
      <c r="D30" s="4"/>
      <c r="E30" s="4"/>
      <c r="F30" s="30"/>
      <c r="G30" s="154" t="s">
        <v>140</v>
      </c>
      <c r="H30" s="154"/>
      <c r="I30" s="36"/>
      <c r="J30" s="154" t="s">
        <v>140</v>
      </c>
      <c r="K30" s="154"/>
      <c r="L30" s="154" t="s">
        <v>140</v>
      </c>
      <c r="M30" s="154"/>
      <c r="N30" s="154"/>
      <c r="O30" s="154"/>
      <c r="P30" s="154"/>
      <c r="Q30" s="154"/>
      <c r="R30" s="154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0" customFormat="1">
      <c r="A31" s="116" t="s">
        <v>60</v>
      </c>
      <c r="B31" s="117">
        <v>20000</v>
      </c>
      <c r="C31" s="118">
        <f>SUM(F32,E32)</f>
        <v>0</v>
      </c>
      <c r="D31" s="117">
        <f>B31-C31-E31</f>
        <v>20000</v>
      </c>
      <c r="E31" s="118">
        <f>SUM(F31:BE31)</f>
        <v>0</v>
      </c>
      <c r="F31" s="119"/>
      <c r="G31" s="119"/>
      <c r="H31" s="119"/>
      <c r="I31" s="119"/>
      <c r="J31" s="119"/>
      <c r="K31" s="119"/>
      <c r="L31" s="119"/>
      <c r="M31" s="119"/>
      <c r="N31" s="119"/>
      <c r="O31" s="119"/>
      <c r="P31" s="119"/>
      <c r="Q31" s="119"/>
      <c r="R31" s="119"/>
      <c r="S31" s="119"/>
      <c r="T31" s="117"/>
      <c r="U31" s="117"/>
      <c r="V31" s="117"/>
      <c r="W31" s="117"/>
      <c r="X31" s="117"/>
      <c r="Y31" s="117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</row>
    <row r="32" spans="1:52">
      <c r="A32" s="155" t="s">
        <v>63</v>
      </c>
      <c r="B32" s="29" t="s">
        <v>134</v>
      </c>
      <c r="C32" s="36" t="s">
        <v>26</v>
      </c>
      <c r="D32" s="30"/>
      <c r="E32" s="82">
        <v>0</v>
      </c>
      <c r="F32" s="82">
        <v>0</v>
      </c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26" customFormat="1">
      <c r="A33" s="121" t="s">
        <v>5</v>
      </c>
      <c r="B33" s="122">
        <v>52000</v>
      </c>
      <c r="C33" s="123">
        <v>0</v>
      </c>
      <c r="D33" s="123">
        <f>B33-C33-E33</f>
        <v>40741.599999999999</v>
      </c>
      <c r="E33" s="122">
        <f>SUM(F33:BE33)</f>
        <v>11258.4</v>
      </c>
      <c r="F33" s="124">
        <v>10200</v>
      </c>
      <c r="G33" s="124">
        <v>286</v>
      </c>
      <c r="H33" s="124">
        <v>386</v>
      </c>
      <c r="I33" s="124">
        <v>386.4</v>
      </c>
      <c r="J33" s="124"/>
      <c r="K33" s="124"/>
      <c r="L33" s="124"/>
      <c r="M33" s="124"/>
      <c r="N33" s="124"/>
      <c r="O33" s="124"/>
      <c r="P33" s="124"/>
      <c r="Q33" s="124"/>
      <c r="R33" s="124"/>
      <c r="S33" s="124"/>
      <c r="T33" s="124"/>
      <c r="U33" s="122"/>
      <c r="V33" s="122"/>
      <c r="W33" s="122"/>
      <c r="X33" s="122"/>
      <c r="Y33" s="122"/>
      <c r="Z33" s="125"/>
      <c r="AA33" s="125"/>
      <c r="AB33" s="125"/>
      <c r="AC33" s="125"/>
      <c r="AD33" s="125"/>
      <c r="AE33" s="125"/>
      <c r="AF33" s="125"/>
      <c r="AG33" s="125"/>
      <c r="AH33" s="125"/>
      <c r="AI33" s="125"/>
      <c r="AJ33" s="125"/>
      <c r="AK33" s="125"/>
      <c r="AL33" s="125"/>
      <c r="AM33" s="125"/>
      <c r="AN33" s="125"/>
      <c r="AO33" s="125"/>
      <c r="AP33" s="125"/>
      <c r="AQ33" s="125"/>
      <c r="AR33" s="125"/>
      <c r="AS33" s="125"/>
      <c r="AT33" s="125"/>
      <c r="AU33" s="125"/>
      <c r="AV33" s="125"/>
      <c r="AW33" s="125"/>
      <c r="AX33" s="125"/>
      <c r="AY33" s="125"/>
      <c r="AZ33" s="125"/>
    </row>
    <row r="34" spans="1:52">
      <c r="A34" s="5"/>
      <c r="B34" s="13" t="s">
        <v>135</v>
      </c>
      <c r="C34" s="68"/>
      <c r="D34" s="4"/>
      <c r="E34" s="36" t="s">
        <v>39</v>
      </c>
      <c r="F34" s="30" t="s">
        <v>58</v>
      </c>
      <c r="G34" s="168" t="s">
        <v>88</v>
      </c>
      <c r="H34" s="30"/>
      <c r="I34" s="30"/>
      <c r="J34" s="154" t="s">
        <v>139</v>
      </c>
      <c r="K34" s="30"/>
      <c r="L34" s="30">
        <v>1</v>
      </c>
      <c r="M34" s="30">
        <v>2</v>
      </c>
      <c r="N34" s="30">
        <v>3</v>
      </c>
      <c r="O34" s="30"/>
      <c r="P34" s="168" t="s">
        <v>88</v>
      </c>
      <c r="Q34" s="32"/>
      <c r="R34" s="32"/>
      <c r="S34" s="30"/>
      <c r="T34" s="30"/>
      <c r="U34" s="30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15" customFormat="1">
      <c r="A35" s="110" t="s">
        <v>19</v>
      </c>
      <c r="B35" s="131">
        <f>SUM(A41,-B19)</f>
        <v>10000</v>
      </c>
      <c r="C35" s="112">
        <v>0</v>
      </c>
      <c r="D35" s="111">
        <f>B35-C35-E35</f>
        <v>10000</v>
      </c>
      <c r="E35" s="111">
        <f>SUM(F35:BE35)</f>
        <v>0</v>
      </c>
      <c r="F35" s="113"/>
      <c r="G35" s="113"/>
      <c r="H35" s="113"/>
      <c r="I35" s="113"/>
      <c r="J35" s="113"/>
      <c r="K35" s="113"/>
      <c r="L35" s="113"/>
      <c r="M35" s="113"/>
      <c r="N35" s="113"/>
      <c r="O35" s="113"/>
      <c r="P35" s="113"/>
      <c r="Q35" s="113"/>
      <c r="R35" s="113"/>
      <c r="S35" s="113"/>
      <c r="T35" s="113"/>
      <c r="U35" s="111"/>
      <c r="V35" s="111"/>
      <c r="W35" s="111"/>
      <c r="X35" s="111"/>
      <c r="Y35" s="111"/>
      <c r="Z35" s="111"/>
      <c r="AA35" s="111"/>
      <c r="AB35" s="111"/>
      <c r="AC35" s="111"/>
      <c r="AD35" s="111"/>
      <c r="AE35" s="111"/>
      <c r="AF35" s="111"/>
      <c r="AG35" s="111"/>
      <c r="AH35" s="111"/>
      <c r="AI35" s="111"/>
      <c r="AJ35" s="111"/>
      <c r="AK35" s="111"/>
      <c r="AL35" s="114"/>
      <c r="AM35" s="114"/>
      <c r="AN35" s="114"/>
      <c r="AO35" s="114"/>
      <c r="AP35" s="114"/>
      <c r="AQ35" s="114"/>
      <c r="AR35" s="114"/>
      <c r="AS35" s="114"/>
      <c r="AT35" s="114"/>
      <c r="AU35" s="114"/>
      <c r="AV35" s="114"/>
      <c r="AW35" s="114"/>
      <c r="AX35" s="114"/>
      <c r="AY35" s="114"/>
      <c r="AZ35" s="114"/>
    </row>
    <row r="36" spans="1:52">
      <c r="A36" s="35">
        <v>1105</v>
      </c>
      <c r="B36" s="13" t="s">
        <v>150</v>
      </c>
      <c r="C36" s="29"/>
      <c r="D36" s="106"/>
      <c r="E36" s="36" t="s">
        <v>20</v>
      </c>
      <c r="F36" s="30">
        <v>1</v>
      </c>
      <c r="G36" s="30">
        <v>2</v>
      </c>
      <c r="H36" s="30">
        <v>3</v>
      </c>
      <c r="I36" s="30">
        <v>4</v>
      </c>
      <c r="J36" s="30">
        <v>5</v>
      </c>
      <c r="K36" s="30">
        <v>6</v>
      </c>
      <c r="L36" s="154"/>
      <c r="M36" s="4"/>
      <c r="N36" s="30"/>
      <c r="O36" s="154"/>
      <c r="P36" s="154"/>
      <c r="Q36" s="154"/>
      <c r="R36" s="167"/>
      <c r="S36" s="167"/>
      <c r="T36" s="154"/>
      <c r="U36" s="15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102" customFormat="1">
      <c r="A37" s="99" t="s">
        <v>144</v>
      </c>
      <c r="B37" s="93">
        <v>12000</v>
      </c>
      <c r="C37" s="94">
        <f>SUM(F40,G40)</f>
        <v>0</v>
      </c>
      <c r="D37" s="93">
        <f>B37-C37-E37</f>
        <v>48</v>
      </c>
      <c r="E37" s="93">
        <f>SUM(F37:BE37)</f>
        <v>11952</v>
      </c>
      <c r="F37" s="100">
        <v>8000</v>
      </c>
      <c r="G37" s="100">
        <v>500</v>
      </c>
      <c r="H37" s="100">
        <v>1600</v>
      </c>
      <c r="I37" s="100">
        <v>476</v>
      </c>
      <c r="J37" s="100">
        <v>495</v>
      </c>
      <c r="K37" s="100">
        <v>479</v>
      </c>
      <c r="L37" s="100">
        <v>402</v>
      </c>
      <c r="M37" s="100"/>
      <c r="N37" s="100"/>
      <c r="O37" s="100"/>
      <c r="P37" s="100"/>
      <c r="Q37" s="100"/>
      <c r="R37" s="100"/>
      <c r="S37" s="100"/>
      <c r="T37" s="93"/>
      <c r="U37" s="93"/>
      <c r="V37" s="93"/>
      <c r="W37" s="93"/>
      <c r="X37" s="93"/>
      <c r="Y37" s="93"/>
      <c r="Z37" s="101"/>
      <c r="AA37" s="101"/>
      <c r="AB37" s="101"/>
      <c r="AC37" s="101"/>
      <c r="AD37" s="101"/>
      <c r="AE37" s="101"/>
      <c r="AF37" s="101"/>
      <c r="AG37" s="101"/>
      <c r="AH37" s="101"/>
      <c r="AI37" s="101"/>
      <c r="AJ37" s="101"/>
      <c r="AK37" s="101"/>
      <c r="AL37" s="101"/>
      <c r="AM37" s="101"/>
      <c r="AN37" s="101"/>
      <c r="AO37" s="101"/>
      <c r="AP37" s="101"/>
      <c r="AQ37" s="101"/>
      <c r="AR37" s="101"/>
      <c r="AS37" s="101"/>
      <c r="AT37" s="101"/>
      <c r="AU37" s="101"/>
      <c r="AV37" s="101"/>
      <c r="AW37" s="101"/>
      <c r="AX37" s="101"/>
      <c r="AY37" s="101"/>
      <c r="AZ37" s="101"/>
    </row>
    <row r="38" spans="1:52">
      <c r="A38" s="82" t="s">
        <v>145</v>
      </c>
      <c r="B38" s="19" t="s">
        <v>151</v>
      </c>
      <c r="C38" s="18" t="s">
        <v>26</v>
      </c>
      <c r="D38" s="7"/>
      <c r="E38" s="36" t="s">
        <v>30</v>
      </c>
      <c r="F38" s="30"/>
      <c r="G38" s="30"/>
      <c r="H38" s="13" t="s">
        <v>146</v>
      </c>
      <c r="I38" s="36" t="s">
        <v>30</v>
      </c>
      <c r="J38" s="36" t="s">
        <v>30</v>
      </c>
      <c r="K38" s="30"/>
      <c r="L38" s="30"/>
      <c r="M38" s="30"/>
      <c r="N38" s="30"/>
      <c r="O38" s="30"/>
      <c r="P38" s="30"/>
      <c r="Q38" s="30"/>
      <c r="R38" s="30"/>
      <c r="S38" s="30"/>
      <c r="T38" s="4"/>
      <c r="U38" s="4"/>
      <c r="V38" s="4"/>
      <c r="W38" s="4"/>
      <c r="X38" s="4"/>
      <c r="Y38" s="4"/>
      <c r="Z38" s="12"/>
      <c r="AA38" s="12"/>
      <c r="AB38" s="12"/>
      <c r="AC38" s="12"/>
      <c r="AD38" s="12"/>
      <c r="AE38" s="12"/>
      <c r="AF38" s="12"/>
      <c r="AG38" s="12"/>
      <c r="AH38" s="12"/>
      <c r="AI38" s="12"/>
      <c r="AJ38" s="12"/>
      <c r="AK38" s="12"/>
      <c r="AL38" s="12"/>
      <c r="AM38" s="12"/>
      <c r="AN38" s="12"/>
      <c r="AO38" s="12"/>
      <c r="AP38" s="12"/>
      <c r="AQ38" s="12"/>
      <c r="AR38" s="12"/>
      <c r="AS38" s="12"/>
      <c r="AT38" s="12"/>
      <c r="AU38" s="12"/>
      <c r="AV38" s="12"/>
      <c r="AW38" s="12"/>
      <c r="AX38" s="12"/>
      <c r="AY38" s="12"/>
      <c r="AZ38" s="12"/>
    </row>
    <row r="39" spans="1:52" s="8" customFormat="1">
      <c r="A39" s="16" t="s">
        <v>11</v>
      </c>
      <c r="B39" s="11">
        <f>SUM(B23,B25,B27,B29,B31,B33,B35,B37)</f>
        <v>208000</v>
      </c>
      <c r="C39" s="17">
        <f>SUM(C23,C25,C27,C29,C31,C33,C35,C37)</f>
        <v>16980</v>
      </c>
      <c r="D39" s="9">
        <f>SUM(D23,D25,D27,D29,D31,D33,D35,D37)</f>
        <v>135874.9</v>
      </c>
      <c r="E39" s="9">
        <f>SUM(E23,E25,E27,E29,E31,E33,E35,E37)</f>
        <v>55145.1</v>
      </c>
      <c r="F39" s="38"/>
      <c r="G39" s="38"/>
      <c r="H39" s="38"/>
      <c r="I39" s="38"/>
      <c r="J39" s="38"/>
      <c r="K39" s="38"/>
      <c r="L39" s="38"/>
      <c r="M39" s="38"/>
      <c r="N39" s="31"/>
      <c r="O39" s="31"/>
      <c r="P39" s="31"/>
      <c r="Q39" s="31"/>
      <c r="R39" s="31"/>
      <c r="S39" s="31"/>
      <c r="T39" s="9"/>
      <c r="U39" s="9"/>
      <c r="V39" s="9"/>
      <c r="W39" s="9"/>
      <c r="X39" s="9"/>
      <c r="Y39" s="9"/>
      <c r="Z39" s="9"/>
      <c r="AA39" s="9"/>
      <c r="AB39" s="9"/>
      <c r="AC39" s="9"/>
      <c r="AD39" s="9"/>
      <c r="AE39" s="9"/>
      <c r="AF39" s="9"/>
      <c r="AG39" s="9"/>
      <c r="AH39" s="9"/>
      <c r="AI39" s="9"/>
      <c r="AJ39" s="9"/>
      <c r="AK39" s="9"/>
      <c r="AL39" s="9"/>
      <c r="AM39" s="9"/>
      <c r="AN39" s="9"/>
      <c r="AO39" s="9"/>
      <c r="AP39" s="9"/>
      <c r="AQ39" s="9"/>
      <c r="AR39" s="9"/>
      <c r="AS39" s="9"/>
      <c r="AT39" s="9"/>
      <c r="AU39" s="9"/>
      <c r="AV39" s="9"/>
      <c r="AW39" s="9"/>
      <c r="AX39" s="9"/>
      <c r="AY39" s="9"/>
      <c r="AZ39" s="9"/>
    </row>
    <row r="40" spans="1:52" s="2" customFormat="1">
      <c r="A40" s="40"/>
      <c r="B40" s="91"/>
      <c r="D40" s="41"/>
      <c r="E40" s="41"/>
      <c r="F40" s="82">
        <v>0</v>
      </c>
      <c r="G40" s="82">
        <v>0</v>
      </c>
      <c r="H40" s="82">
        <v>0</v>
      </c>
      <c r="I40" s="41"/>
      <c r="J40" s="41"/>
      <c r="K40" s="41"/>
      <c r="L40" s="41"/>
      <c r="M40" s="41"/>
      <c r="N40" s="41"/>
      <c r="O40" s="41"/>
      <c r="P40" s="41"/>
      <c r="Q40" s="41"/>
      <c r="R40" s="41"/>
      <c r="S40" s="41"/>
      <c r="T40" s="41"/>
      <c r="U40" s="41"/>
    </row>
    <row r="41" spans="1:52">
      <c r="A41" s="86">
        <v>20000</v>
      </c>
      <c r="B41" s="87" t="s">
        <v>152</v>
      </c>
      <c r="C41" s="2"/>
      <c r="E41" s="2"/>
      <c r="F41" s="47" t="s">
        <v>33</v>
      </c>
      <c r="G41" s="47" t="s">
        <v>34</v>
      </c>
      <c r="H41" s="13" t="s">
        <v>146</v>
      </c>
      <c r="I41" s="2"/>
      <c r="J41" s="69" t="s">
        <v>21</v>
      </c>
      <c r="K41" s="72">
        <f>SUM(B20,B39)</f>
        <v>458000</v>
      </c>
      <c r="L41" s="2"/>
      <c r="M41" s="56" t="s">
        <v>24</v>
      </c>
      <c r="N41" s="72">
        <f>SUM(A49,A58,A68)</f>
        <v>-1145.8000000000002</v>
      </c>
      <c r="O41" s="2"/>
    </row>
    <row r="42" spans="1:52">
      <c r="D42" s="164"/>
      <c r="E42" s="19" t="s">
        <v>78</v>
      </c>
      <c r="F42" s="19" t="s">
        <v>78</v>
      </c>
      <c r="G42" s="19" t="s">
        <v>78</v>
      </c>
      <c r="H42" s="164"/>
      <c r="I42" s="2"/>
      <c r="J42" s="69" t="s">
        <v>23</v>
      </c>
      <c r="K42" s="71">
        <f>SUM(K41,-K43)</f>
        <v>160769</v>
      </c>
      <c r="L42" s="2"/>
      <c r="M42" s="73" t="s">
        <v>25</v>
      </c>
      <c r="N42" s="74">
        <f>SUM(N41,-K42)</f>
        <v>-161914.79999999999</v>
      </c>
      <c r="O42" s="147" t="s">
        <v>38</v>
      </c>
      <c r="P42" s="78">
        <v>0</v>
      </c>
      <c r="R42"/>
    </row>
    <row r="43" spans="1:52">
      <c r="A43" s="21" t="s">
        <v>12</v>
      </c>
      <c r="B43" s="21" t="s">
        <v>13</v>
      </c>
      <c r="C43" s="21" t="s">
        <v>14</v>
      </c>
      <c r="D43" s="21" t="s">
        <v>4</v>
      </c>
      <c r="E43" s="22"/>
      <c r="F43" s="23"/>
      <c r="G43" s="22"/>
      <c r="H43" s="23"/>
      <c r="I43" s="23"/>
      <c r="J43" s="69" t="s">
        <v>22</v>
      </c>
      <c r="K43" s="72">
        <f>SUM(D20,D39)</f>
        <v>297231</v>
      </c>
      <c r="L43" s="2" t="s">
        <v>130</v>
      </c>
      <c r="M43" s="1" t="s">
        <v>46</v>
      </c>
      <c r="U43" s="1">
        <v>752</v>
      </c>
    </row>
    <row r="44" spans="1:52">
      <c r="A44" s="20">
        <f>SUM(B44:C44)</f>
        <v>0</v>
      </c>
      <c r="B44" s="22">
        <v>0</v>
      </c>
      <c r="C44" s="24">
        <f>SUM(D44:R44)</f>
        <v>0</v>
      </c>
      <c r="D44" s="27"/>
      <c r="E44" s="28"/>
      <c r="F44" s="28"/>
      <c r="G44" s="28"/>
      <c r="H44" s="28"/>
      <c r="I44" s="28"/>
      <c r="J44" s="88"/>
    </row>
    <row r="45" spans="1:52">
      <c r="A45" s="20"/>
      <c r="B45" s="22"/>
      <c r="C45" s="22"/>
      <c r="D45" s="26" t="s">
        <v>95</v>
      </c>
      <c r="E45" s="26"/>
      <c r="F45" s="26"/>
      <c r="G45" s="26"/>
      <c r="H45" s="26"/>
      <c r="I45" s="26"/>
      <c r="J45" s="89"/>
    </row>
    <row r="46" spans="1:52">
      <c r="A46" s="20">
        <f>SUM(B46:C46)</f>
        <v>0</v>
      </c>
      <c r="B46" s="22">
        <v>0</v>
      </c>
      <c r="C46" s="42">
        <f>SUM(D46:R46)</f>
        <v>0</v>
      </c>
      <c r="D46" s="27"/>
      <c r="E46" s="27"/>
      <c r="F46" s="27"/>
      <c r="G46" s="27"/>
      <c r="H46" s="27"/>
      <c r="I46" s="28"/>
      <c r="J46" s="45"/>
      <c r="K46" s="2"/>
    </row>
    <row r="47" spans="1:52">
      <c r="A47" s="20"/>
      <c r="B47" s="22"/>
      <c r="C47" s="22"/>
      <c r="D47" s="26"/>
      <c r="E47" s="26"/>
      <c r="F47" s="26"/>
      <c r="G47" s="26"/>
      <c r="H47" s="26"/>
      <c r="I47" s="26"/>
    </row>
    <row r="48" spans="1:52">
      <c r="A48" s="20">
        <f>SUM(B48:C48)</f>
        <v>0</v>
      </c>
      <c r="B48" s="22">
        <v>0</v>
      </c>
      <c r="C48" s="24">
        <f>SUM(D48:R48)</f>
        <v>0</v>
      </c>
      <c r="D48" s="27"/>
      <c r="E48" s="27"/>
      <c r="F48" s="27"/>
      <c r="G48" s="145"/>
      <c r="H48" s="27"/>
      <c r="I48" s="28"/>
    </row>
    <row r="49" spans="1:17">
      <c r="A49" s="19">
        <f>SUM(A44,A46,A48)</f>
        <v>0</v>
      </c>
      <c r="B49" s="22">
        <f>SUM(B44,B46,B48)</f>
        <v>0</v>
      </c>
      <c r="C49" s="21">
        <f>SUM(C44,C46,C48)</f>
        <v>0</v>
      </c>
      <c r="D49" s="81"/>
      <c r="E49" s="34"/>
      <c r="F49" s="26"/>
      <c r="G49" s="17"/>
      <c r="H49" s="22"/>
      <c r="I49" s="23"/>
      <c r="M49" s="140" t="s">
        <v>35</v>
      </c>
      <c r="P49" s="12"/>
    </row>
    <row r="50" spans="1:17">
      <c r="A50" s="70" t="s">
        <v>29</v>
      </c>
      <c r="D50" s="2"/>
      <c r="E50" s="2"/>
      <c r="F50" s="2"/>
      <c r="G50" s="146"/>
      <c r="I50" s="2"/>
      <c r="M50" s="12">
        <v>20180328</v>
      </c>
      <c r="N50" s="21">
        <v>17</v>
      </c>
    </row>
    <row r="51" spans="1:17">
      <c r="A51" s="33" t="s">
        <v>41</v>
      </c>
      <c r="B51" s="37"/>
      <c r="C51" s="22"/>
      <c r="D51" s="45"/>
      <c r="K51" s="85"/>
      <c r="M51" s="12"/>
      <c r="N51" s="21"/>
    </row>
    <row r="52" spans="1:17">
      <c r="A52" s="21" t="s">
        <v>12</v>
      </c>
      <c r="B52" s="21" t="s">
        <v>13</v>
      </c>
      <c r="C52" s="21" t="s">
        <v>14</v>
      </c>
      <c r="D52" s="21" t="s">
        <v>4</v>
      </c>
      <c r="E52" s="22"/>
      <c r="F52" s="23"/>
      <c r="G52" s="22"/>
      <c r="H52" s="23"/>
      <c r="I52" s="23"/>
    </row>
    <row r="53" spans="1:17">
      <c r="A53" s="20">
        <f>SUM(B53:C53)</f>
        <v>0</v>
      </c>
      <c r="B53" s="22">
        <v>192286.5</v>
      </c>
      <c r="C53" s="24">
        <f>SUM(D53:U53)</f>
        <v>-192286.5</v>
      </c>
      <c r="D53" s="27"/>
      <c r="E53" s="149">
        <v>-192286.5</v>
      </c>
      <c r="F53" s="28"/>
      <c r="G53" s="28"/>
      <c r="H53" s="28"/>
      <c r="I53" s="28"/>
    </row>
    <row r="54" spans="1:17">
      <c r="A54" s="20"/>
      <c r="B54" s="22"/>
      <c r="C54" s="22"/>
      <c r="D54" s="25"/>
      <c r="E54" s="26"/>
      <c r="F54" s="26"/>
      <c r="G54" s="26"/>
      <c r="H54" s="26"/>
      <c r="I54" s="26"/>
    </row>
    <row r="55" spans="1:17">
      <c r="A55" s="20">
        <f>SUM(B55:C55)</f>
        <v>0</v>
      </c>
      <c r="B55" s="22"/>
      <c r="C55" s="24">
        <f>SUM(D55:U55)</f>
        <v>0</v>
      </c>
      <c r="D55" s="139"/>
      <c r="E55" s="27"/>
      <c r="F55" s="28"/>
      <c r="G55" s="27"/>
      <c r="H55" s="28"/>
      <c r="I55" s="28"/>
    </row>
    <row r="56" spans="1:17">
      <c r="A56" s="20"/>
      <c r="B56" s="22"/>
      <c r="C56" s="22"/>
      <c r="D56" s="26"/>
      <c r="E56" s="26"/>
      <c r="F56" s="26"/>
      <c r="G56" s="26"/>
      <c r="H56" s="26"/>
      <c r="I56" s="26"/>
      <c r="J56"/>
      <c r="K56"/>
    </row>
    <row r="57" spans="1:17">
      <c r="A57" s="20">
        <f>SUM(B57:C57)</f>
        <v>0</v>
      </c>
      <c r="B57" s="22">
        <v>0</v>
      </c>
      <c r="C57" s="24">
        <f>SUM(D57:U57)</f>
        <v>0</v>
      </c>
      <c r="D57" s="27"/>
      <c r="E57" s="27"/>
      <c r="F57" s="27"/>
      <c r="G57" s="27"/>
      <c r="H57" s="27"/>
      <c r="I57" s="27"/>
    </row>
    <row r="58" spans="1:17">
      <c r="A58" s="21">
        <f>SUM(A53,A55,A57)</f>
        <v>0</v>
      </c>
      <c r="B58" s="22">
        <f>SUM(B53,B55,B57)</f>
        <v>192286.5</v>
      </c>
      <c r="C58" s="22">
        <f>SUM(C53,C55,C57)</f>
        <v>-192286.5</v>
      </c>
      <c r="D58" s="26"/>
      <c r="E58" s="26"/>
      <c r="F58" s="26"/>
      <c r="G58" s="26"/>
      <c r="H58" s="26"/>
      <c r="I58" s="26"/>
    </row>
    <row r="59" spans="1:17">
      <c r="D59" s="177"/>
      <c r="E59" s="177" t="s">
        <v>105</v>
      </c>
    </row>
    <row r="60" spans="1:17">
      <c r="D60" s="177" t="s">
        <v>104</v>
      </c>
      <c r="E60" s="187">
        <v>1000</v>
      </c>
      <c r="F60" s="1">
        <v>828716</v>
      </c>
      <c r="H60" s="188" t="s">
        <v>108</v>
      </c>
      <c r="I60" s="188" t="s">
        <v>109</v>
      </c>
      <c r="M60" s="178"/>
      <c r="N60" s="178"/>
    </row>
    <row r="61" spans="1:17">
      <c r="A61" s="33" t="s">
        <v>17</v>
      </c>
      <c r="B61" s="56"/>
      <c r="E61" s="158" t="s">
        <v>65</v>
      </c>
      <c r="F61" s="158" t="s">
        <v>76</v>
      </c>
      <c r="G61" s="158" t="s">
        <v>86</v>
      </c>
      <c r="H61" s="157"/>
      <c r="I61" s="157"/>
      <c r="J61" s="157"/>
      <c r="K61" s="157"/>
      <c r="L61" s="157"/>
      <c r="M61" s="157"/>
      <c r="N61" s="157"/>
      <c r="O61" s="157"/>
    </row>
    <row r="62" spans="1:17">
      <c r="A62" s="21" t="s">
        <v>12</v>
      </c>
      <c r="B62" s="21" t="s">
        <v>13</v>
      </c>
      <c r="C62" s="21" t="s">
        <v>14</v>
      </c>
      <c r="D62" s="21" t="s">
        <v>4</v>
      </c>
      <c r="E62" s="22"/>
      <c r="F62" s="23"/>
      <c r="G62" s="22"/>
      <c r="H62" s="23"/>
      <c r="I62" s="23"/>
    </row>
    <row r="63" spans="1:17">
      <c r="A63" s="20">
        <f>SUM(B63:C63)</f>
        <v>998.5</v>
      </c>
      <c r="B63" s="22">
        <v>0</v>
      </c>
      <c r="C63" s="197">
        <f>SUM(D63:AG63)</f>
        <v>998.5</v>
      </c>
      <c r="D63" s="27"/>
      <c r="E63" s="174">
        <v>498.5</v>
      </c>
      <c r="F63" s="175">
        <v>473</v>
      </c>
      <c r="G63" s="175">
        <v>27</v>
      </c>
      <c r="H63" s="175"/>
      <c r="I63" s="175"/>
    </row>
    <row r="64" spans="1:17">
      <c r="A64" s="20"/>
      <c r="B64" s="22"/>
      <c r="C64" s="22"/>
      <c r="D64" s="173" t="s">
        <v>65</v>
      </c>
      <c r="E64" s="189"/>
      <c r="F64" s="189"/>
      <c r="G64" s="142"/>
      <c r="H64" s="142"/>
      <c r="I64" s="26"/>
      <c r="Q64" s="150"/>
    </row>
    <row r="65" spans="1:20">
      <c r="A65" s="20">
        <f>SUM(B65:C65)</f>
        <v>-321</v>
      </c>
      <c r="B65" s="22">
        <v>0</v>
      </c>
      <c r="C65" s="197">
        <f>SUM(D65:AG65)</f>
        <v>-321</v>
      </c>
      <c r="D65" s="27"/>
      <c r="E65" s="184">
        <v>402</v>
      </c>
      <c r="F65" s="184">
        <v>500</v>
      </c>
      <c r="G65" s="184">
        <v>449</v>
      </c>
      <c r="H65" s="184">
        <v>-1672</v>
      </c>
      <c r="J65" s="185"/>
      <c r="K65" s="185"/>
      <c r="L65" s="185"/>
      <c r="M65" s="185"/>
      <c r="N65" s="185"/>
      <c r="O65" s="185"/>
      <c r="P65" s="185"/>
      <c r="Q65" s="185"/>
      <c r="R65" s="185"/>
      <c r="S65" s="185"/>
      <c r="T65" s="185"/>
    </row>
    <row r="66" spans="1:20">
      <c r="A66" s="20"/>
      <c r="B66" s="22"/>
      <c r="C66" s="22"/>
      <c r="D66" s="176" t="s">
        <v>76</v>
      </c>
      <c r="E66" s="142"/>
      <c r="F66" s="189" t="s">
        <v>165</v>
      </c>
      <c r="G66" s="26"/>
      <c r="H66" s="142"/>
      <c r="I66" s="142"/>
      <c r="J66" s="45"/>
      <c r="K66" s="45"/>
      <c r="L66" s="45"/>
      <c r="O66" s="45"/>
    </row>
    <row r="67" spans="1:20">
      <c r="A67" s="20">
        <f>SUM(B67:C67)</f>
        <v>-1823.3000000000002</v>
      </c>
      <c r="B67" s="22">
        <v>0</v>
      </c>
      <c r="C67" s="197">
        <f>SUM(D67:AG67)</f>
        <v>-1823.3000000000002</v>
      </c>
      <c r="D67" s="28"/>
      <c r="E67" s="183">
        <v>253</v>
      </c>
      <c r="F67" s="183"/>
      <c r="G67" s="183">
        <v>-2076.3000000000002</v>
      </c>
      <c r="H67" s="183"/>
      <c r="I67" s="183"/>
      <c r="J67" s="185"/>
      <c r="L67" s="185"/>
    </row>
    <row r="68" spans="1:20">
      <c r="A68" s="21">
        <f>SUM(A63,A65,A67)</f>
        <v>-1145.8000000000002</v>
      </c>
      <c r="B68" s="22">
        <f>SUM(B63,B65,B67)</f>
        <v>0</v>
      </c>
      <c r="C68" s="22">
        <f>SUM(C63,C65,C67)</f>
        <v>-1145.8000000000002</v>
      </c>
      <c r="D68" s="166" t="s">
        <v>86</v>
      </c>
      <c r="E68" s="142"/>
      <c r="F68" s="142"/>
      <c r="G68" s="142"/>
      <c r="H68" s="142"/>
      <c r="I68" s="142"/>
      <c r="J68" s="45"/>
      <c r="K68" s="45"/>
      <c r="L68" s="45"/>
    </row>
    <row r="69" spans="1:20">
      <c r="C69" s="172">
        <f>SUM(E69:Z69)</f>
        <v>0</v>
      </c>
      <c r="D69" s="177" t="s">
        <v>141</v>
      </c>
      <c r="E69" s="172"/>
      <c r="F69" s="172"/>
      <c r="G69" s="172"/>
      <c r="H69" s="172"/>
      <c r="I69" s="172"/>
    </row>
    <row r="70" spans="1:20">
      <c r="A70" s="83" t="s">
        <v>27</v>
      </c>
      <c r="B70" s="78" t="s">
        <v>28</v>
      </c>
      <c r="C70" s="172">
        <f>SUM(E70:Y70)</f>
        <v>0</v>
      </c>
      <c r="D70" s="177" t="s">
        <v>124</v>
      </c>
      <c r="E70" s="172"/>
      <c r="F70" s="172"/>
      <c r="G70" s="172"/>
      <c r="H70" s="172"/>
      <c r="I70" s="172"/>
    </row>
    <row r="71" spans="1:20">
      <c r="A71" s="83"/>
      <c r="B71" s="78"/>
      <c r="C71" s="172">
        <f>SUM(E71:Z71)</f>
        <v>0</v>
      </c>
      <c r="D71" s="194" t="s">
        <v>153</v>
      </c>
      <c r="E71" s="192"/>
      <c r="F71" s="192"/>
      <c r="G71" s="192"/>
      <c r="H71" s="192"/>
      <c r="I71" s="192"/>
      <c r="J71" s="193"/>
      <c r="K71" s="193"/>
      <c r="L71" s="193"/>
      <c r="M71" s="193"/>
      <c r="N71" s="193"/>
      <c r="O71" s="193"/>
      <c r="P71" s="193"/>
      <c r="Q71" s="193"/>
      <c r="R71" s="193"/>
      <c r="S71" s="193"/>
      <c r="T71" s="193"/>
    </row>
    <row r="72" spans="1:20">
      <c r="A72" s="83"/>
      <c r="B72" s="78"/>
      <c r="C72" s="172">
        <f>SUM(E72:Y72)</f>
        <v>0</v>
      </c>
      <c r="D72" s="140" t="s">
        <v>132</v>
      </c>
      <c r="E72" s="192"/>
      <c r="F72" s="192"/>
      <c r="G72" s="192"/>
      <c r="H72" s="192"/>
      <c r="I72" s="192"/>
      <c r="J72" s="193"/>
      <c r="K72" s="193"/>
      <c r="L72" s="193"/>
      <c r="M72" s="193"/>
      <c r="N72" s="193"/>
      <c r="O72" s="193"/>
      <c r="P72" s="193"/>
      <c r="Q72" s="193"/>
      <c r="R72" s="193"/>
      <c r="S72" s="193"/>
      <c r="T72" s="193"/>
    </row>
    <row r="73" spans="1:20">
      <c r="A73" s="83"/>
      <c r="B73" s="84">
        <v>42990</v>
      </c>
      <c r="C73" s="171">
        <f>SUM(E73:Z73)</f>
        <v>0</v>
      </c>
      <c r="D73" s="140" t="s">
        <v>143</v>
      </c>
      <c r="E73" s="174"/>
      <c r="F73" s="174"/>
      <c r="G73" s="174"/>
      <c r="H73" s="174"/>
      <c r="I73" s="174"/>
    </row>
    <row r="74" spans="1:20" ht="15">
      <c r="A74" s="83"/>
      <c r="B74" s="84"/>
      <c r="C74" s="171">
        <f>SUM(E74:Y74)</f>
        <v>0</v>
      </c>
      <c r="D74" s="140" t="s">
        <v>154</v>
      </c>
      <c r="E74" s="174"/>
      <c r="F74" s="174"/>
      <c r="G74" s="174"/>
      <c r="H74" s="174"/>
      <c r="I74" s="174"/>
      <c r="K74" s="196"/>
    </row>
    <row r="75" spans="1:20">
      <c r="A75" s="83"/>
      <c r="B75" s="69"/>
      <c r="C75" s="171">
        <f>SUM(E75:Y75)</f>
        <v>1000</v>
      </c>
      <c r="D75" s="14" t="s">
        <v>156</v>
      </c>
      <c r="E75" s="171">
        <v>500</v>
      </c>
      <c r="F75" s="171">
        <v>500</v>
      </c>
      <c r="G75" s="171"/>
      <c r="H75" s="171"/>
      <c r="I75" s="171"/>
    </row>
    <row r="76" spans="1:20">
      <c r="A76" s="83"/>
      <c r="B76" s="69"/>
      <c r="C76" s="171">
        <f>SUM(E76:Y76)</f>
        <v>1486</v>
      </c>
      <c r="D76" s="14" t="s">
        <v>163</v>
      </c>
      <c r="E76" s="171">
        <v>488</v>
      </c>
      <c r="F76" s="171">
        <v>500</v>
      </c>
      <c r="G76" s="171">
        <v>498</v>
      </c>
      <c r="H76" s="171"/>
      <c r="I76" s="171"/>
    </row>
    <row r="77" spans="1:20">
      <c r="A77" s="83"/>
      <c r="B77" s="69"/>
      <c r="C77" s="171">
        <f>SUM(E77:Y77)</f>
        <v>2213.6999999999998</v>
      </c>
      <c r="D77" s="14" t="s">
        <v>157</v>
      </c>
      <c r="E77" s="171">
        <v>322</v>
      </c>
      <c r="F77" s="171">
        <v>408</v>
      </c>
      <c r="G77" s="171">
        <v>498.7</v>
      </c>
      <c r="H77" s="171">
        <v>487</v>
      </c>
      <c r="I77" s="171">
        <v>498</v>
      </c>
    </row>
    <row r="78" spans="1:20">
      <c r="A78" s="83"/>
      <c r="B78" s="69"/>
      <c r="C78" s="171">
        <f>SUM(E78:Y78)</f>
        <v>1498.9</v>
      </c>
      <c r="D78" s="14" t="s">
        <v>158</v>
      </c>
      <c r="E78" s="171">
        <v>1000</v>
      </c>
      <c r="F78" s="171">
        <v>498.9</v>
      </c>
      <c r="G78" s="171"/>
      <c r="H78" s="171"/>
      <c r="I78" s="171"/>
    </row>
    <row r="79" spans="1:20">
      <c r="A79" s="83"/>
      <c r="B79" s="69"/>
      <c r="C79" s="171">
        <f>SUM(E79:V79)</f>
        <v>2184.6</v>
      </c>
      <c r="D79" s="14" t="s">
        <v>104</v>
      </c>
      <c r="E79" s="171">
        <v>488</v>
      </c>
      <c r="F79" s="171">
        <v>1000</v>
      </c>
      <c r="G79" s="171">
        <v>498.6</v>
      </c>
      <c r="H79" s="171">
        <v>500</v>
      </c>
      <c r="I79" s="171">
        <v>498</v>
      </c>
      <c r="J79" s="1">
        <v>200</v>
      </c>
      <c r="L79" s="1">
        <v>-1000</v>
      </c>
    </row>
    <row r="80" spans="1:20">
      <c r="A80" s="181" t="s">
        <v>93</v>
      </c>
      <c r="B80" s="172">
        <f>SUM(C69:C79)</f>
        <v>8383.2000000000007</v>
      </c>
      <c r="C80" s="171"/>
      <c r="D80" s="171"/>
      <c r="E80" s="190" t="s">
        <v>160</v>
      </c>
      <c r="F80" s="190" t="s">
        <v>155</v>
      </c>
      <c r="G80" s="190" t="s">
        <v>160</v>
      </c>
      <c r="H80" s="171"/>
      <c r="I80" s="171"/>
    </row>
    <row r="81" spans="1:14" ht="115.5" customHeight="1">
      <c r="D81" s="179" t="s">
        <v>38</v>
      </c>
      <c r="E81" s="180">
        <v>4320</v>
      </c>
      <c r="G81" s="184"/>
      <c r="H81" s="169"/>
      <c r="I81" s="170" t="s">
        <v>79</v>
      </c>
      <c r="J81" s="165" t="s">
        <v>80</v>
      </c>
      <c r="K81" s="165" t="s">
        <v>81</v>
      </c>
      <c r="L81" s="165" t="s">
        <v>82</v>
      </c>
      <c r="M81" s="164"/>
    </row>
    <row r="82" spans="1:14" s="141" customFormat="1"/>
    <row r="84" spans="1:14" ht="120">
      <c r="F84" s="161" t="s">
        <v>66</v>
      </c>
    </row>
    <row r="85" spans="1:14">
      <c r="C85"/>
    </row>
    <row r="86" spans="1:14">
      <c r="B86" s="186" t="s">
        <v>100</v>
      </c>
      <c r="C86" s="186" t="s">
        <v>101</v>
      </c>
      <c r="D86" s="186" t="s">
        <v>102</v>
      </c>
    </row>
    <row r="87" spans="1:14">
      <c r="A87" s="21" t="s">
        <v>42</v>
      </c>
      <c r="B87" s="21" t="s">
        <v>43</v>
      </c>
      <c r="C87" s="12" t="s">
        <v>54</v>
      </c>
      <c r="D87" s="151" t="s">
        <v>44</v>
      </c>
    </row>
    <row r="88" spans="1:14">
      <c r="A88" s="12"/>
      <c r="B88" s="21" t="s">
        <v>45</v>
      </c>
      <c r="C88" s="12" t="s">
        <v>117</v>
      </c>
      <c r="D88" s="151" t="s">
        <v>46</v>
      </c>
      <c r="G88" s="88"/>
      <c r="H88" s="88"/>
    </row>
    <row r="89" spans="1:14">
      <c r="A89" s="12"/>
      <c r="B89" s="21" t="s">
        <v>47</v>
      </c>
      <c r="C89" s="12"/>
      <c r="D89" s="151" t="s">
        <v>48</v>
      </c>
      <c r="M89" s="45"/>
      <c r="N89" s="45"/>
    </row>
    <row r="90" spans="1:14">
      <c r="D90" s="1" t="s">
        <v>89</v>
      </c>
      <c r="E90" s="1" t="s">
        <v>125</v>
      </c>
      <c r="F90" s="1" t="s">
        <v>129</v>
      </c>
      <c r="M90" s="45"/>
      <c r="N90" s="45"/>
    </row>
    <row r="91" spans="1:14">
      <c r="D91" s="45" t="s">
        <v>83</v>
      </c>
      <c r="E91" s="45" t="s">
        <v>69</v>
      </c>
      <c r="F91" s="45" t="s">
        <v>84</v>
      </c>
      <c r="G91" s="45" t="s">
        <v>85</v>
      </c>
    </row>
    <row r="92" spans="1:14">
      <c r="D92" s="1" t="s">
        <v>67</v>
      </c>
      <c r="E92" s="1" t="s">
        <v>128</v>
      </c>
      <c r="F92" s="1" t="s">
        <v>159</v>
      </c>
    </row>
    <row r="93" spans="1:14">
      <c r="D93" s="1" t="s">
        <v>68</v>
      </c>
      <c r="E93" s="1" t="s">
        <v>69</v>
      </c>
    </row>
    <row r="94" spans="1:14">
      <c r="D94" s="1" t="s">
        <v>70</v>
      </c>
      <c r="E94" s="1" t="s">
        <v>69</v>
      </c>
    </row>
    <row r="95" spans="1:14">
      <c r="D95" s="1" t="s">
        <v>38</v>
      </c>
      <c r="E95" s="1" t="s">
        <v>71</v>
      </c>
    </row>
    <row r="96" spans="1:14">
      <c r="D96" s="1" t="s">
        <v>96</v>
      </c>
      <c r="E96" s="1" t="s">
        <v>110</v>
      </c>
    </row>
    <row r="97" spans="1:6">
      <c r="D97" s="1" t="s">
        <v>111</v>
      </c>
      <c r="E97" s="1" t="s">
        <v>112</v>
      </c>
      <c r="F97" s="1" t="s">
        <v>113</v>
      </c>
    </row>
    <row r="98" spans="1:6">
      <c r="D98" s="1" t="s">
        <v>114</v>
      </c>
    </row>
    <row r="99" spans="1:6" ht="16">
      <c r="D99" s="1" t="s">
        <v>126</v>
      </c>
      <c r="E99" s="191" t="s">
        <v>127</v>
      </c>
    </row>
    <row r="100" spans="1:6">
      <c r="A100" s="1" t="s">
        <v>90</v>
      </c>
      <c r="B100" s="1" t="s">
        <v>91</v>
      </c>
    </row>
    <row r="101" spans="1:6">
      <c r="A101" s="1" t="s">
        <v>89</v>
      </c>
      <c r="B101" s="1">
        <v>20080601</v>
      </c>
      <c r="C101" s="1">
        <v>20180208</v>
      </c>
      <c r="D101" s="1">
        <v>20190224</v>
      </c>
    </row>
    <row r="104" spans="1:6">
      <c r="A104" s="1" t="s">
        <v>68</v>
      </c>
    </row>
    <row r="124" spans="3:6">
      <c r="C124" s="1" t="s">
        <v>97</v>
      </c>
      <c r="D124" s="1">
        <v>5</v>
      </c>
      <c r="E124" s="1">
        <v>25</v>
      </c>
      <c r="F124" s="1">
        <v>25000</v>
      </c>
    </row>
    <row r="125" spans="3:6">
      <c r="C125" s="1" t="s">
        <v>96</v>
      </c>
      <c r="D125" s="1">
        <v>5</v>
      </c>
      <c r="E125" s="1">
        <v>24</v>
      </c>
      <c r="F125" s="1">
        <v>17000</v>
      </c>
    </row>
    <row r="126" spans="3:6">
      <c r="C126" s="1" t="s">
        <v>67</v>
      </c>
      <c r="D126" s="1">
        <v>5</v>
      </c>
      <c r="E126" s="1">
        <v>25</v>
      </c>
      <c r="F126" s="1">
        <v>31000</v>
      </c>
    </row>
    <row r="127" spans="3:6">
      <c r="C127" s="1" t="s">
        <v>99</v>
      </c>
      <c r="D127" s="1">
        <v>5</v>
      </c>
    </row>
    <row r="131" spans="1:4">
      <c r="C131" s="1" t="s">
        <v>33</v>
      </c>
      <c r="D131" s="1">
        <v>21</v>
      </c>
    </row>
    <row r="132" spans="1:4">
      <c r="C132" s="1" t="s">
        <v>98</v>
      </c>
      <c r="D132" s="1">
        <v>20</v>
      </c>
    </row>
    <row r="133" spans="1:4">
      <c r="C133" s="1" t="s">
        <v>68</v>
      </c>
      <c r="D133" s="1">
        <v>21</v>
      </c>
    </row>
    <row r="135" spans="1:4">
      <c r="A135" s="1" t="s">
        <v>131</v>
      </c>
      <c r="B135" s="1" t="s">
        <v>46</v>
      </c>
    </row>
  </sheetData>
  <phoneticPr fontId="8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Z135"/>
  <sheetViews>
    <sheetView topLeftCell="A54" zoomScale="125" zoomScaleNormal="100" zoomScaleSheetLayoutView="100" workbookViewId="0">
      <pane xSplit="26" topLeftCell="AA1" activePane="topRight" state="frozen"/>
      <selection pane="topRight" activeCell="N71" sqref="N71"/>
    </sheetView>
  </sheetViews>
  <sheetFormatPr baseColWidth="10" defaultColWidth="9" defaultRowHeight="14"/>
  <cols>
    <col min="1" max="1" width="11" style="1" customWidth="1"/>
    <col min="2" max="2" width="11.83203125" style="1" customWidth="1"/>
    <col min="3" max="3" width="11" style="1" customWidth="1"/>
    <col min="4" max="4" width="12.6640625" style="1" customWidth="1"/>
    <col min="5" max="5" width="13.83203125" style="1" customWidth="1"/>
    <col min="6" max="6" width="11.6640625" style="1" customWidth="1"/>
    <col min="7" max="7" width="11.1640625" style="1" customWidth="1"/>
    <col min="8" max="8" width="10.5" style="1" customWidth="1"/>
    <col min="9" max="9" width="10.1640625" style="1" customWidth="1"/>
    <col min="10" max="10" width="10.6640625" style="1" customWidth="1"/>
    <col min="11" max="11" width="12.33203125" style="1" customWidth="1"/>
    <col min="12" max="12" width="10.1640625" style="1" customWidth="1"/>
    <col min="13" max="14" width="9.83203125" style="1" customWidth="1"/>
    <col min="15" max="15" width="10.6640625" style="1" customWidth="1"/>
    <col min="16" max="16" width="10" style="1" customWidth="1"/>
    <col min="17" max="19" width="10.5" style="1" bestFit="1" customWidth="1"/>
    <col min="20" max="26" width="9.6640625" style="1" bestFit="1" customWidth="1"/>
    <col min="27" max="29" width="9" style="1"/>
    <col min="30" max="31" width="9.6640625" style="1" bestFit="1" customWidth="1"/>
    <col min="32" max="16384" width="9" style="1"/>
  </cols>
  <sheetData>
    <row r="1" spans="1:52">
      <c r="A1" s="182" t="s">
        <v>94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4"/>
      <c r="I1" s="19" t="s">
        <v>78</v>
      </c>
      <c r="J1" s="19" t="s">
        <v>78</v>
      </c>
      <c r="K1" s="19" t="s">
        <v>78</v>
      </c>
      <c r="L1" s="164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/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37</v>
      </c>
      <c r="B3" s="93">
        <v>25000</v>
      </c>
      <c r="C3" s="94">
        <v>7832</v>
      </c>
      <c r="D3" s="94">
        <f>B3-C3-E3</f>
        <v>17168</v>
      </c>
      <c r="E3" s="94">
        <f>SUM(F3:BE3)</f>
        <v>0</v>
      </c>
      <c r="F3" s="95"/>
      <c r="G3" s="95"/>
      <c r="H3" s="95"/>
      <c r="I3" s="95"/>
      <c r="J3" s="95"/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72</v>
      </c>
      <c r="C4" s="4"/>
      <c r="D4" s="4"/>
      <c r="E4" s="4"/>
      <c r="F4" s="154" t="s">
        <v>73</v>
      </c>
      <c r="G4" s="30"/>
      <c r="H4" s="30"/>
      <c r="I4" s="30" t="s">
        <v>64</v>
      </c>
      <c r="J4" s="19" t="s">
        <v>77</v>
      </c>
      <c r="K4" s="30" t="s">
        <v>64</v>
      </c>
      <c r="L4" s="30" t="s">
        <v>64</v>
      </c>
      <c r="M4" s="30" t="s">
        <v>64</v>
      </c>
      <c r="N4" s="30"/>
      <c r="O4" s="30" t="s">
        <v>64</v>
      </c>
      <c r="P4" s="30"/>
      <c r="Q4" s="154" t="s">
        <v>73</v>
      </c>
      <c r="R4" s="30"/>
      <c r="S4" s="154" t="s">
        <v>73</v>
      </c>
      <c r="T4" s="30"/>
      <c r="U4" s="154" t="s">
        <v>73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136</v>
      </c>
      <c r="B5" s="93">
        <v>8000</v>
      </c>
      <c r="C5" s="94">
        <v>5202</v>
      </c>
      <c r="D5" s="93">
        <f>B5-C5-E5</f>
        <v>2678</v>
      </c>
      <c r="E5" s="94">
        <f>SUM(F5:BE5)</f>
        <v>120</v>
      </c>
      <c r="F5" s="95">
        <v>120</v>
      </c>
      <c r="G5" s="95"/>
      <c r="H5" s="95"/>
      <c r="I5" s="95"/>
      <c r="J5" s="95"/>
      <c r="K5" s="95"/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 t="s">
        <v>137</v>
      </c>
      <c r="B6" s="77"/>
      <c r="C6" s="94"/>
      <c r="D6" s="4"/>
      <c r="E6" s="4"/>
      <c r="F6" s="30" t="s">
        <v>138</v>
      </c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103</v>
      </c>
      <c r="B7" s="93">
        <v>50000</v>
      </c>
      <c r="C7" s="94">
        <v>22660</v>
      </c>
      <c r="D7" s="93">
        <f>B7-C7-E7</f>
        <v>23994.3</v>
      </c>
      <c r="E7" s="94">
        <f>SUM(F7:BE7)</f>
        <v>3345.7</v>
      </c>
      <c r="F7" s="95">
        <v>497</v>
      </c>
      <c r="G7" s="95">
        <v>493</v>
      </c>
      <c r="H7" s="95">
        <v>466</v>
      </c>
      <c r="I7" s="95">
        <v>453</v>
      </c>
      <c r="J7" s="95">
        <v>492.7</v>
      </c>
      <c r="K7" s="95">
        <v>455</v>
      </c>
      <c r="L7" s="95">
        <v>489</v>
      </c>
      <c r="M7" s="98"/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77"/>
      <c r="C8" s="94"/>
      <c r="D8" s="4"/>
      <c r="E8" s="4"/>
      <c r="F8" s="30"/>
      <c r="G8" s="30">
        <v>7986</v>
      </c>
      <c r="H8" s="30"/>
      <c r="I8" s="30"/>
      <c r="J8" s="30">
        <v>819</v>
      </c>
      <c r="K8" s="30"/>
      <c r="L8" s="30" t="s">
        <v>123</v>
      </c>
      <c r="M8" s="30"/>
      <c r="N8" s="30">
        <v>7994</v>
      </c>
      <c r="O8" s="30"/>
      <c r="P8" s="30"/>
      <c r="Q8" s="30">
        <v>801</v>
      </c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62</v>
      </c>
      <c r="B9" s="93">
        <v>8000</v>
      </c>
      <c r="C9" s="94">
        <v>3110</v>
      </c>
      <c r="D9" s="93">
        <f>B9-C9-E9</f>
        <v>3468</v>
      </c>
      <c r="E9" s="94">
        <f>SUM(F9:BE9)</f>
        <v>1422</v>
      </c>
      <c r="F9" s="95">
        <v>120</v>
      </c>
      <c r="G9" s="95">
        <v>47</v>
      </c>
      <c r="H9" s="95">
        <v>300</v>
      </c>
      <c r="I9" s="95">
        <v>655</v>
      </c>
      <c r="J9" s="95">
        <v>300</v>
      </c>
      <c r="K9" s="95"/>
      <c r="L9" s="95"/>
      <c r="M9" s="98"/>
      <c r="N9" s="95"/>
      <c r="O9" s="95"/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28</v>
      </c>
      <c r="B10" s="77"/>
      <c r="C10" s="4"/>
      <c r="D10" s="4"/>
      <c r="E10" s="4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97" customFormat="1">
      <c r="A11" s="92" t="s">
        <v>8</v>
      </c>
      <c r="B11" s="160">
        <v>48000</v>
      </c>
      <c r="C11" s="159">
        <v>6871</v>
      </c>
      <c r="D11" s="93">
        <f>B11-C11-E11</f>
        <v>41129</v>
      </c>
      <c r="E11" s="94">
        <f>SUM(F11:BE11)</f>
        <v>0</v>
      </c>
      <c r="F11" s="95"/>
      <c r="G11" s="95"/>
      <c r="H11" s="95"/>
      <c r="I11" s="95"/>
      <c r="J11" s="95"/>
      <c r="K11" s="95"/>
      <c r="L11" s="95"/>
      <c r="M11" s="95"/>
      <c r="N11" s="95"/>
      <c r="O11" s="95"/>
      <c r="P11" s="95"/>
      <c r="Q11" s="95"/>
      <c r="R11" s="95"/>
      <c r="S11" s="95"/>
      <c r="T11" s="95"/>
      <c r="U11" s="95"/>
      <c r="V11" s="95"/>
      <c r="W11" s="95"/>
      <c r="X11" s="95"/>
      <c r="Y11" s="95"/>
      <c r="Z11" s="95"/>
      <c r="AA11" s="95"/>
      <c r="AB11" s="95"/>
      <c r="AC11" s="95"/>
      <c r="AD11" s="95"/>
      <c r="AE11" s="95"/>
      <c r="AF11" s="95"/>
      <c r="AG11" s="95"/>
      <c r="AH11" s="95"/>
      <c r="AI11" s="96"/>
      <c r="AJ11" s="96"/>
      <c r="AK11" s="96"/>
      <c r="AL11" s="96"/>
      <c r="AM11" s="96"/>
      <c r="AN11" s="96"/>
      <c r="AO11" s="96"/>
      <c r="AP11" s="96"/>
      <c r="AQ11" s="96"/>
      <c r="AR11" s="96"/>
      <c r="AS11" s="96"/>
      <c r="AT11" s="96"/>
      <c r="AU11" s="96"/>
      <c r="AV11" s="96"/>
      <c r="AW11" s="96"/>
      <c r="AX11" s="96"/>
      <c r="AY11" s="96"/>
      <c r="AZ11" s="96"/>
    </row>
    <row r="12" spans="1:52">
      <c r="A12" s="13">
        <v>29</v>
      </c>
      <c r="B12" s="4"/>
      <c r="C12" s="4"/>
      <c r="D12" s="4"/>
      <c r="E12" s="4"/>
      <c r="F12" s="30"/>
      <c r="G12" s="30"/>
      <c r="H12" s="30">
        <v>3</v>
      </c>
      <c r="I12" s="30"/>
      <c r="J12" s="30"/>
      <c r="K12" s="30"/>
      <c r="L12" s="30"/>
      <c r="M12" s="30"/>
      <c r="N12" s="30">
        <v>9</v>
      </c>
      <c r="O12" s="19" t="s">
        <v>61</v>
      </c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44"/>
      <c r="AC12" s="44"/>
      <c r="AD12" s="44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7" customFormat="1">
      <c r="A13" s="132" t="s">
        <v>9</v>
      </c>
      <c r="B13" s="111">
        <v>63000</v>
      </c>
      <c r="C13" s="112">
        <v>5952</v>
      </c>
      <c r="D13" s="111">
        <f>B13-C13-E13</f>
        <v>54500.800000000003</v>
      </c>
      <c r="E13" s="112">
        <f>SUM(F13:BE13)</f>
        <v>2547.1999999999998</v>
      </c>
      <c r="F13" s="133">
        <v>380</v>
      </c>
      <c r="G13" s="134">
        <v>500</v>
      </c>
      <c r="H13" s="133">
        <v>389</v>
      </c>
      <c r="I13" s="134">
        <v>393.2</v>
      </c>
      <c r="J13" s="134">
        <v>489</v>
      </c>
      <c r="K13" s="134">
        <v>396</v>
      </c>
      <c r="L13" s="134"/>
      <c r="M13" s="134"/>
      <c r="N13" s="134"/>
      <c r="O13" s="134"/>
      <c r="P13" s="133"/>
      <c r="Q13" s="133"/>
      <c r="R13" s="133"/>
      <c r="S13" s="133"/>
      <c r="T13" s="133"/>
      <c r="U13" s="133"/>
      <c r="V13" s="133"/>
      <c r="W13" s="133"/>
      <c r="X13" s="133"/>
      <c r="Y13" s="133"/>
      <c r="Z13" s="135"/>
      <c r="AA13" s="136"/>
      <c r="AB13" s="136"/>
      <c r="AC13" s="136"/>
      <c r="AD13" s="136"/>
      <c r="AE13" s="136"/>
      <c r="AF13" s="136"/>
      <c r="AG13" s="136"/>
      <c r="AH13" s="136"/>
      <c r="AI13" s="136"/>
      <c r="AJ13" s="136"/>
      <c r="AK13" s="136"/>
      <c r="AL13" s="136"/>
      <c r="AM13" s="136"/>
      <c r="AN13" s="136"/>
      <c r="AO13" s="136"/>
      <c r="AP13" s="136"/>
      <c r="AQ13" s="136"/>
      <c r="AR13" s="136"/>
      <c r="AS13" s="136"/>
      <c r="AT13" s="136"/>
      <c r="AU13" s="136"/>
      <c r="AV13" s="136"/>
      <c r="AW13" s="136"/>
      <c r="AX13" s="136"/>
      <c r="AY13" s="136"/>
      <c r="AZ13" s="136"/>
    </row>
    <row r="14" spans="1:52">
      <c r="A14" s="13">
        <v>28</v>
      </c>
      <c r="B14" s="19" t="s">
        <v>115</v>
      </c>
      <c r="C14" s="4"/>
      <c r="D14" s="4"/>
      <c r="E14" s="4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30" customFormat="1">
      <c r="A15" s="144" t="s">
        <v>36</v>
      </c>
      <c r="B15" s="127">
        <v>21000</v>
      </c>
      <c r="C15" s="128">
        <v>18820</v>
      </c>
      <c r="D15" s="93">
        <f>B15-C15-E15</f>
        <v>2180</v>
      </c>
      <c r="E15" s="128">
        <f>SUM(F15:BE15)</f>
        <v>0</v>
      </c>
      <c r="F15" s="129"/>
      <c r="G15" s="129"/>
      <c r="H15" s="129"/>
      <c r="I15" s="129"/>
      <c r="J15" s="129"/>
      <c r="K15" s="129"/>
      <c r="L15" s="129"/>
      <c r="M15" s="129"/>
      <c r="N15" s="129"/>
      <c r="O15" s="129"/>
      <c r="P15" s="129"/>
      <c r="Q15" s="129"/>
      <c r="R15" s="129"/>
      <c r="S15" s="129"/>
      <c r="T15" s="129"/>
      <c r="U15" s="129"/>
      <c r="V15" s="129"/>
      <c r="W15" s="129"/>
      <c r="X15" s="129"/>
      <c r="Y15" s="129"/>
      <c r="Z15" s="138"/>
      <c r="AA15" s="22"/>
      <c r="AB15" s="22"/>
      <c r="AC15" s="22"/>
      <c r="AD15" s="22"/>
      <c r="AE15" s="22"/>
      <c r="AF15" s="22"/>
      <c r="AG15" s="22"/>
      <c r="AH15" s="22"/>
      <c r="AI15" s="22"/>
      <c r="AJ15" s="22"/>
      <c r="AK15" s="22"/>
      <c r="AL15" s="22"/>
      <c r="AM15" s="22"/>
      <c r="AN15" s="22"/>
      <c r="AO15" s="22"/>
      <c r="AP15" s="22"/>
      <c r="AQ15" s="22"/>
      <c r="AR15" s="22"/>
      <c r="AS15" s="22"/>
      <c r="AT15" s="22"/>
      <c r="AU15" s="22"/>
      <c r="AV15" s="22"/>
      <c r="AW15" s="22"/>
      <c r="AX15" s="22"/>
      <c r="AY15" s="22"/>
      <c r="AZ15" s="22"/>
    </row>
    <row r="16" spans="1:52">
      <c r="A16" s="143">
        <v>30</v>
      </c>
      <c r="B16" s="77">
        <v>9644</v>
      </c>
      <c r="C16" s="46"/>
      <c r="D16" s="13"/>
      <c r="E16" s="36" t="s">
        <v>53</v>
      </c>
      <c r="F16" s="30"/>
      <c r="G16" s="76"/>
      <c r="H16" s="148" t="s">
        <v>40</v>
      </c>
      <c r="I16" s="154" t="s">
        <v>59</v>
      </c>
      <c r="J16" s="163" t="s">
        <v>75</v>
      </c>
      <c r="K16" s="76">
        <v>6</v>
      </c>
      <c r="L16" s="76">
        <v>7</v>
      </c>
      <c r="M16" s="30">
        <v>8</v>
      </c>
      <c r="N16" s="30">
        <v>9</v>
      </c>
      <c r="O16" s="154" t="s">
        <v>59</v>
      </c>
      <c r="P16" s="154" t="s">
        <v>59</v>
      </c>
      <c r="Q16" s="162" t="s">
        <v>74</v>
      </c>
      <c r="R16" s="162" t="s">
        <v>75</v>
      </c>
      <c r="S16" s="162"/>
      <c r="T16" s="162"/>
      <c r="U16" s="30"/>
      <c r="V16" s="30"/>
      <c r="W16" s="30"/>
      <c r="X16" s="30"/>
      <c r="Y16" s="30"/>
      <c r="Z16" s="44"/>
      <c r="AA16" s="12"/>
      <c r="AB16" s="12"/>
      <c r="AC16" s="12"/>
      <c r="AD16" s="12"/>
      <c r="AE16" s="12"/>
      <c r="AF16" s="12"/>
      <c r="AG16" s="12"/>
      <c r="AH16" s="12"/>
      <c r="AI16" s="12"/>
      <c r="AJ16" s="12"/>
      <c r="AK16" s="12"/>
      <c r="AL16" s="12"/>
      <c r="AM16" s="12"/>
      <c r="AN16" s="12"/>
      <c r="AO16" s="12"/>
      <c r="AP16" s="12"/>
      <c r="AQ16" s="12"/>
      <c r="AR16" s="12"/>
      <c r="AS16" s="12"/>
      <c r="AT16" s="12"/>
      <c r="AU16" s="12"/>
      <c r="AV16" s="12"/>
      <c r="AW16" s="12"/>
      <c r="AX16" s="12"/>
      <c r="AY16" s="12"/>
      <c r="AZ16" s="12"/>
    </row>
    <row r="17" spans="1:52" s="102" customFormat="1">
      <c r="A17" s="99" t="s">
        <v>10</v>
      </c>
      <c r="B17" s="93">
        <v>17000</v>
      </c>
      <c r="C17" s="128">
        <v>4530</v>
      </c>
      <c r="D17" s="94">
        <f>B17-C17-E17</f>
        <v>11306</v>
      </c>
      <c r="E17" s="94">
        <f>SUM(F17:BE17)</f>
        <v>1164</v>
      </c>
      <c r="F17" s="95">
        <v>93</v>
      </c>
      <c r="G17" s="100">
        <v>111</v>
      </c>
      <c r="H17" s="100">
        <v>472</v>
      </c>
      <c r="I17" s="100">
        <v>488</v>
      </c>
      <c r="J17" s="100"/>
      <c r="K17" s="100"/>
      <c r="L17" s="100"/>
      <c r="M17" s="100"/>
      <c r="N17" s="100"/>
      <c r="O17" s="100"/>
      <c r="P17" s="100"/>
      <c r="Q17" s="100"/>
      <c r="R17" s="100"/>
      <c r="S17" s="100"/>
      <c r="T17" s="100"/>
      <c r="U17" s="100"/>
      <c r="V17" s="100"/>
      <c r="W17" s="100"/>
      <c r="X17" s="100"/>
      <c r="Y17" s="100"/>
      <c r="Z17" s="100"/>
      <c r="AA17" s="100"/>
      <c r="AB17" s="100"/>
      <c r="AC17" s="100"/>
      <c r="AD17" s="100"/>
      <c r="AE17" s="100"/>
      <c r="AF17" s="101"/>
      <c r="AG17" s="101"/>
      <c r="AH17" s="101"/>
      <c r="AI17" s="101"/>
      <c r="AJ17" s="101"/>
      <c r="AK17" s="101"/>
      <c r="AL17" s="101"/>
      <c r="AM17" s="101"/>
      <c r="AN17" s="101"/>
      <c r="AO17" s="101"/>
      <c r="AP17" s="101"/>
      <c r="AQ17" s="101"/>
      <c r="AR17" s="101"/>
      <c r="AS17" s="101"/>
      <c r="AT17" s="101"/>
      <c r="AU17" s="101"/>
      <c r="AV17" s="101"/>
      <c r="AW17" s="101"/>
      <c r="AX17" s="101"/>
      <c r="AY17" s="101"/>
      <c r="AZ17" s="101"/>
    </row>
    <row r="18" spans="1:52" s="60" customFormat="1">
      <c r="A18" s="13">
        <v>30</v>
      </c>
      <c r="B18" s="77"/>
      <c r="C18" s="57"/>
      <c r="D18" s="58"/>
      <c r="E18" s="58"/>
      <c r="F18" s="156"/>
      <c r="G18" s="156"/>
      <c r="H18" s="156"/>
      <c r="I18" s="156"/>
      <c r="J18" s="156"/>
      <c r="K18" s="156"/>
      <c r="L18" s="156"/>
      <c r="M18" s="156"/>
      <c r="N18" s="156"/>
      <c r="O18" s="156"/>
      <c r="P18" s="156"/>
      <c r="Q18" s="156"/>
      <c r="R18" s="156"/>
      <c r="S18" s="156"/>
      <c r="T18" s="156"/>
      <c r="U18" s="156"/>
      <c r="V18" s="156"/>
      <c r="W18" s="58"/>
      <c r="X18" s="58"/>
      <c r="Y18" s="58"/>
      <c r="Z18" s="58"/>
      <c r="AA18" s="58"/>
      <c r="AB18" s="58"/>
      <c r="AC18" s="59"/>
      <c r="AD18" s="59"/>
      <c r="AE18" s="59"/>
      <c r="AF18" s="59"/>
      <c r="AG18" s="59"/>
      <c r="AH18" s="59"/>
      <c r="AI18" s="59"/>
      <c r="AJ18" s="59"/>
      <c r="AK18" s="59"/>
      <c r="AL18" s="59"/>
      <c r="AM18" s="59"/>
      <c r="AN18" s="59"/>
      <c r="AO18" s="59"/>
      <c r="AP18" s="59"/>
      <c r="AQ18" s="59"/>
      <c r="AR18" s="59"/>
      <c r="AS18" s="59"/>
      <c r="AT18" s="59"/>
      <c r="AU18" s="59"/>
      <c r="AV18" s="59"/>
      <c r="AW18" s="59"/>
      <c r="AX18" s="59"/>
      <c r="AY18" s="59"/>
      <c r="AZ18" s="59"/>
    </row>
    <row r="19" spans="1:52" s="67" customFormat="1">
      <c r="A19" s="62" t="s">
        <v>18</v>
      </c>
      <c r="B19" s="63">
        <v>10000</v>
      </c>
      <c r="C19" s="128">
        <v>3980</v>
      </c>
      <c r="D19" s="63">
        <f>B19-C19-E19</f>
        <v>5381</v>
      </c>
      <c r="E19" s="64">
        <f>SUM(F19:BE19)</f>
        <v>639</v>
      </c>
      <c r="F19" s="65">
        <v>639</v>
      </c>
      <c r="G19" s="65"/>
      <c r="H19" s="65"/>
      <c r="I19" s="65"/>
      <c r="J19" s="65"/>
      <c r="K19" s="65"/>
      <c r="L19" s="65"/>
      <c r="M19" s="65"/>
      <c r="N19" s="65"/>
      <c r="O19" s="65"/>
      <c r="P19" s="65"/>
      <c r="Q19" s="65"/>
      <c r="R19" s="65"/>
      <c r="S19" s="65"/>
      <c r="T19" s="65"/>
      <c r="U19" s="65"/>
      <c r="V19" s="65"/>
      <c r="W19" s="65"/>
      <c r="X19" s="65"/>
      <c r="Y19" s="65"/>
      <c r="Z19" s="66"/>
      <c r="AA19" s="20"/>
      <c r="AB19" s="20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0"/>
      <c r="AN19" s="20"/>
      <c r="AO19" s="20"/>
      <c r="AP19" s="20"/>
      <c r="AQ19" s="20"/>
      <c r="AR19" s="20"/>
      <c r="AS19" s="20"/>
      <c r="AT19" s="20"/>
      <c r="AU19" s="20"/>
      <c r="AV19" s="20"/>
      <c r="AW19" s="20"/>
      <c r="AX19" s="20"/>
      <c r="AY19" s="20"/>
      <c r="AZ19" s="20"/>
    </row>
    <row r="20" spans="1:52" s="8" customFormat="1">
      <c r="A20" s="13" t="s">
        <v>116</v>
      </c>
      <c r="B20" s="10">
        <f>SUM(B3,B5,B7,B9,B11,B13,B15,B17,B19)</f>
        <v>250000</v>
      </c>
      <c r="C20" s="61">
        <f>SUM(C3,C5,C7,C9,C11,C13,C15,C17,C19)</f>
        <v>78957</v>
      </c>
      <c r="D20" s="6">
        <f>SUM(D3,D5,D7,D9,D11,D13,D15,D17,D19)</f>
        <v>161805.1</v>
      </c>
      <c r="E20" s="6">
        <f>SUM(E3,E5,E7,E9,E11,E13,E15,E17,E19)</f>
        <v>9237.9</v>
      </c>
      <c r="F20" s="90"/>
      <c r="G20" s="90" t="s">
        <v>119</v>
      </c>
      <c r="H20" s="90" t="s">
        <v>49</v>
      </c>
      <c r="I20" s="90" t="s">
        <v>50</v>
      </c>
      <c r="J20" s="90" t="s">
        <v>51</v>
      </c>
      <c r="K20" s="90" t="s">
        <v>52</v>
      </c>
      <c r="L20" s="90"/>
      <c r="M20" s="90"/>
      <c r="N20" s="90"/>
      <c r="O20" s="90"/>
      <c r="P20" s="90"/>
      <c r="Q20" s="90"/>
      <c r="R20" s="90"/>
      <c r="S20" s="90"/>
      <c r="T20" s="90"/>
      <c r="U20" s="90"/>
      <c r="V20" s="6"/>
      <c r="W20" s="6"/>
      <c r="X20" s="6"/>
      <c r="Y20" s="6"/>
      <c r="Z20" s="9"/>
      <c r="AA20" s="9"/>
      <c r="AB20" s="9"/>
      <c r="AC20" s="9"/>
      <c r="AD20" s="9"/>
      <c r="AE20" s="9"/>
      <c r="AF20" s="9"/>
      <c r="AG20" s="9"/>
      <c r="AH20" s="9"/>
      <c r="AI20" s="9"/>
      <c r="AJ20" s="9"/>
      <c r="AK20" s="9"/>
      <c r="AL20" s="9"/>
      <c r="AM20" s="9"/>
      <c r="AN20" s="9"/>
      <c r="AO20" s="9"/>
      <c r="AP20" s="9"/>
      <c r="AQ20" s="9"/>
      <c r="AR20" s="9"/>
      <c r="AS20" s="9"/>
      <c r="AT20" s="9"/>
      <c r="AU20" s="9"/>
      <c r="AV20" s="9"/>
      <c r="AW20" s="9"/>
      <c r="AX20" s="9"/>
      <c r="AY20" s="9"/>
      <c r="AZ20" s="9"/>
    </row>
    <row r="21" spans="1:52" s="54" customFormat="1">
      <c r="A21" s="48" t="s">
        <v>15</v>
      </c>
      <c r="B21" s="49">
        <v>30000</v>
      </c>
      <c r="C21" s="50"/>
      <c r="D21" s="50">
        <f>B21-C21-E21</f>
        <v>30000</v>
      </c>
      <c r="E21" s="50">
        <f>SUM(F21:BE21)</f>
        <v>0</v>
      </c>
      <c r="F21" s="51"/>
      <c r="G21" s="76" t="s">
        <v>148</v>
      </c>
      <c r="H21" s="76"/>
      <c r="I21" s="76"/>
      <c r="J21" s="76"/>
      <c r="K21" s="76"/>
      <c r="L21" s="76"/>
      <c r="M21" s="76"/>
      <c r="N21" s="76"/>
      <c r="O21" s="76"/>
      <c r="P21" s="76"/>
      <c r="Q21" s="51"/>
      <c r="R21" s="51"/>
      <c r="S21" s="51"/>
      <c r="T21" s="51"/>
      <c r="U21" s="51"/>
      <c r="V21" s="52"/>
      <c r="W21" s="52"/>
      <c r="X21" s="51"/>
      <c r="Y21" s="51"/>
      <c r="Z21" s="53"/>
      <c r="AA21" s="53"/>
      <c r="AB21" s="53"/>
      <c r="AC21" s="53"/>
      <c r="AD21" s="53"/>
      <c r="AE21" s="53"/>
      <c r="AF21" s="53"/>
      <c r="AG21" s="53"/>
      <c r="AH21" s="53"/>
      <c r="AI21" s="53"/>
      <c r="AJ21" s="53"/>
      <c r="AK21" s="53"/>
      <c r="AL21" s="53"/>
      <c r="AM21" s="53"/>
      <c r="AN21" s="53"/>
      <c r="AO21" s="53"/>
      <c r="AP21" s="53"/>
      <c r="AQ21" s="53"/>
      <c r="AR21" s="53"/>
      <c r="AS21" s="53"/>
      <c r="AT21" s="53"/>
      <c r="AU21" s="53"/>
      <c r="AV21" s="53"/>
      <c r="AW21" s="53"/>
      <c r="AX21" s="53"/>
      <c r="AY21" s="53"/>
      <c r="AZ21" s="53"/>
    </row>
    <row r="22" spans="1:52" s="54" customFormat="1">
      <c r="A22" s="48" t="s">
        <v>16</v>
      </c>
      <c r="B22" s="49">
        <v>14</v>
      </c>
      <c r="C22" s="55"/>
      <c r="D22" s="55"/>
      <c r="E22" s="55"/>
      <c r="F22" s="49"/>
      <c r="G22" s="76"/>
      <c r="H22" s="76"/>
      <c r="I22" s="76"/>
      <c r="J22" s="76"/>
      <c r="K22" s="79"/>
      <c r="L22" s="80"/>
      <c r="M22" s="76"/>
      <c r="N22" s="75"/>
      <c r="O22" s="76"/>
      <c r="P22" s="76"/>
      <c r="Q22" s="49"/>
      <c r="R22" s="51"/>
      <c r="S22" s="51"/>
      <c r="T22" s="51"/>
      <c r="U22" s="51"/>
      <c r="V22" s="51"/>
      <c r="W22" s="51"/>
      <c r="X22" s="51"/>
      <c r="Y22" s="51"/>
      <c r="Z22" s="53"/>
      <c r="AA22" s="53"/>
      <c r="AB22" s="53"/>
      <c r="AC22" s="53"/>
      <c r="AD22" s="53"/>
      <c r="AE22" s="53"/>
      <c r="AF22" s="53"/>
      <c r="AG22" s="53"/>
      <c r="AH22" s="53"/>
      <c r="AI22" s="53"/>
      <c r="AJ22" s="53"/>
      <c r="AK22" s="53"/>
      <c r="AL22" s="53"/>
      <c r="AM22" s="53"/>
      <c r="AN22" s="53"/>
      <c r="AO22" s="53"/>
      <c r="AP22" s="53"/>
      <c r="AQ22" s="53"/>
      <c r="AR22" s="53"/>
      <c r="AS22" s="53"/>
      <c r="AT22" s="53"/>
      <c r="AU22" s="53"/>
      <c r="AV22" s="53"/>
      <c r="AW22" s="53"/>
      <c r="AX22" s="53"/>
      <c r="AY22" s="53"/>
      <c r="AZ22" s="53"/>
    </row>
    <row r="23" spans="1:52" s="102" customFormat="1">
      <c r="A23" s="99" t="s">
        <v>31</v>
      </c>
      <c r="B23" s="93">
        <v>35000</v>
      </c>
      <c r="C23" s="152">
        <f>SUM(D24,E24:F24)</f>
        <v>16980</v>
      </c>
      <c r="D23" s="103">
        <f>B23-C23-E23</f>
        <v>2081.2999999999993</v>
      </c>
      <c r="E23" s="93">
        <f>SUM(F23:BE23)</f>
        <v>15938.7</v>
      </c>
      <c r="F23" s="100">
        <v>12200</v>
      </c>
      <c r="G23" s="100">
        <v>359</v>
      </c>
      <c r="H23" s="100">
        <v>475</v>
      </c>
      <c r="I23" s="100">
        <v>255.7</v>
      </c>
      <c r="J23" s="100">
        <v>189</v>
      </c>
      <c r="K23" s="100">
        <v>474</v>
      </c>
      <c r="L23" s="100">
        <v>500</v>
      </c>
      <c r="M23" s="100">
        <v>486</v>
      </c>
      <c r="N23" s="100">
        <v>500</v>
      </c>
      <c r="O23" s="100">
        <v>500</v>
      </c>
      <c r="P23" s="95"/>
      <c r="Q23" s="100"/>
      <c r="R23" s="100"/>
      <c r="S23" s="100"/>
      <c r="T23" s="93"/>
      <c r="U23" s="93"/>
      <c r="V23" s="93"/>
      <c r="W23" s="93"/>
      <c r="X23" s="93"/>
      <c r="Y23" s="93"/>
      <c r="Z23" s="101"/>
      <c r="AA23" s="101"/>
      <c r="AB23" s="101"/>
      <c r="AC23" s="101"/>
      <c r="AD23" s="101"/>
      <c r="AE23" s="101"/>
      <c r="AF23" s="101"/>
      <c r="AG23" s="101"/>
      <c r="AH23" s="101"/>
      <c r="AI23" s="101"/>
      <c r="AJ23" s="101"/>
      <c r="AK23" s="101"/>
      <c r="AL23" s="101"/>
      <c r="AM23" s="101"/>
      <c r="AN23" s="101"/>
      <c r="AO23" s="101"/>
      <c r="AP23" s="101"/>
      <c r="AQ23" s="101"/>
      <c r="AR23" s="101"/>
      <c r="AS23" s="101"/>
      <c r="AT23" s="101"/>
      <c r="AU23" s="101"/>
      <c r="AV23" s="101"/>
      <c r="AW23" s="101"/>
      <c r="AX23" s="101"/>
      <c r="AY23" s="101"/>
      <c r="AZ23" s="101"/>
    </row>
    <row r="24" spans="1:52">
      <c r="A24" s="19" t="s">
        <v>26</v>
      </c>
      <c r="B24" s="29" t="s">
        <v>87</v>
      </c>
      <c r="C24" s="153"/>
      <c r="D24" s="82">
        <v>16808</v>
      </c>
      <c r="E24" s="82">
        <v>172</v>
      </c>
      <c r="F24" s="82">
        <v>0</v>
      </c>
      <c r="G24" s="154"/>
      <c r="H24" s="154"/>
      <c r="I24" s="154"/>
      <c r="J24" s="154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09" customFormat="1">
      <c r="A25" s="104" t="s">
        <v>6</v>
      </c>
      <c r="B25" s="105">
        <v>31000</v>
      </c>
      <c r="C25" s="94">
        <v>0</v>
      </c>
      <c r="D25" s="198">
        <f>B25-C25-E25</f>
        <v>17592</v>
      </c>
      <c r="E25" s="105">
        <f>SUM(F25:BE25)</f>
        <v>13408</v>
      </c>
      <c r="F25" s="107">
        <v>2448</v>
      </c>
      <c r="G25" s="107">
        <v>1000</v>
      </c>
      <c r="H25" s="107">
        <v>8740</v>
      </c>
      <c r="I25" s="107">
        <v>520</v>
      </c>
      <c r="J25" s="107">
        <v>500</v>
      </c>
      <c r="K25" s="107">
        <v>200</v>
      </c>
      <c r="L25" s="107"/>
      <c r="M25" s="107"/>
      <c r="N25" s="107"/>
      <c r="O25" s="107"/>
      <c r="P25" s="154"/>
      <c r="Q25" s="107"/>
      <c r="R25" s="107"/>
      <c r="S25" s="107"/>
      <c r="T25" s="107"/>
      <c r="U25" s="107"/>
      <c r="V25" s="105"/>
      <c r="W25" s="105"/>
      <c r="X25" s="105"/>
      <c r="Y25" s="105"/>
      <c r="Z25" s="108"/>
      <c r="AA25" s="108"/>
      <c r="AB25" s="108"/>
      <c r="AC25" s="108"/>
      <c r="AD25" s="108"/>
      <c r="AE25" s="108"/>
      <c r="AF25" s="108"/>
      <c r="AG25" s="108"/>
      <c r="AH25" s="108"/>
      <c r="AI25" s="108"/>
      <c r="AJ25" s="108"/>
      <c r="AK25" s="108"/>
      <c r="AL25" s="108"/>
      <c r="AM25" s="108"/>
      <c r="AN25" s="108"/>
      <c r="AO25" s="108"/>
      <c r="AP25" s="108"/>
      <c r="AQ25" s="108"/>
      <c r="AR25" s="108"/>
      <c r="AS25" s="108"/>
      <c r="AT25" s="108"/>
      <c r="AU25" s="108"/>
      <c r="AV25" s="108"/>
      <c r="AW25" s="108"/>
      <c r="AX25" s="108"/>
      <c r="AY25" s="108"/>
      <c r="AZ25" s="108"/>
    </row>
    <row r="26" spans="1:52">
      <c r="A26" s="19"/>
      <c r="B26" s="13" t="s">
        <v>147</v>
      </c>
      <c r="C26" s="18"/>
      <c r="D26" s="4"/>
      <c r="E26" s="36" t="s">
        <v>92</v>
      </c>
      <c r="F26" s="154" t="s">
        <v>118</v>
      </c>
      <c r="G26" s="30" t="s">
        <v>55</v>
      </c>
      <c r="H26" s="195" t="s">
        <v>133</v>
      </c>
      <c r="I26" s="30" t="s">
        <v>57</v>
      </c>
      <c r="J26" s="154" t="s">
        <v>58</v>
      </c>
      <c r="K26" s="154" t="s">
        <v>106</v>
      </c>
      <c r="L26" s="119" t="s">
        <v>107</v>
      </c>
      <c r="M26" s="119" t="s">
        <v>58</v>
      </c>
      <c r="N26" s="30" t="s">
        <v>55</v>
      </c>
      <c r="O26" s="30" t="s">
        <v>56</v>
      </c>
      <c r="P26" s="30" t="s">
        <v>57</v>
      </c>
      <c r="Q26" s="30"/>
      <c r="R26" s="30"/>
      <c r="S26" s="30"/>
      <c r="T26" s="30"/>
      <c r="U26" s="30"/>
      <c r="V26" s="30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97" customFormat="1">
      <c r="A27" s="92" t="s">
        <v>32</v>
      </c>
      <c r="B27" s="93">
        <v>35000</v>
      </c>
      <c r="C27" s="94">
        <v>0</v>
      </c>
      <c r="D27" s="94">
        <f>B27-C27-E27</f>
        <v>32412</v>
      </c>
      <c r="E27" s="94">
        <f>SUM(F27:BE27)</f>
        <v>2588</v>
      </c>
      <c r="F27" s="95">
        <v>500</v>
      </c>
      <c r="G27" s="98">
        <v>498</v>
      </c>
      <c r="H27" s="98">
        <v>1000</v>
      </c>
      <c r="I27" s="98">
        <v>102</v>
      </c>
      <c r="J27" s="98">
        <v>488</v>
      </c>
      <c r="K27" s="98"/>
      <c r="L27" s="98"/>
      <c r="M27" s="98"/>
      <c r="N27" s="98"/>
      <c r="O27" s="98"/>
      <c r="P27" s="98"/>
      <c r="Q27" s="98"/>
      <c r="R27" s="94"/>
      <c r="S27" s="94"/>
      <c r="T27" s="94"/>
      <c r="U27" s="94"/>
      <c r="V27" s="94"/>
      <c r="W27" s="94"/>
      <c r="X27" s="94"/>
      <c r="Y27" s="94"/>
      <c r="Z27" s="94"/>
      <c r="AA27" s="94"/>
      <c r="AB27" s="94"/>
      <c r="AC27" s="94"/>
      <c r="AD27" s="94"/>
      <c r="AE27" s="94"/>
      <c r="AF27" s="94"/>
      <c r="AG27" s="94"/>
      <c r="AH27" s="94"/>
      <c r="AI27" s="94"/>
      <c r="AJ27" s="94"/>
      <c r="AK27" s="94"/>
      <c r="AL27" s="94"/>
      <c r="AM27" s="94"/>
      <c r="AN27" s="94"/>
      <c r="AO27" s="94"/>
      <c r="AP27" s="94"/>
      <c r="AQ27" s="94"/>
      <c r="AR27" s="94"/>
      <c r="AS27" s="94"/>
      <c r="AT27" s="96"/>
      <c r="AU27" s="96"/>
      <c r="AV27" s="96"/>
      <c r="AW27" s="96"/>
      <c r="AX27" s="96"/>
      <c r="AY27" s="96"/>
      <c r="AZ27" s="96"/>
    </row>
    <row r="28" spans="1:52" s="2" customFormat="1">
      <c r="A28" s="82"/>
      <c r="B28" s="29" t="s">
        <v>134</v>
      </c>
      <c r="C28" s="46"/>
      <c r="D28" s="3"/>
      <c r="E28" s="3"/>
      <c r="F28" s="30"/>
      <c r="G28" s="30"/>
      <c r="H28" s="154">
        <v>1547</v>
      </c>
      <c r="I28" s="30"/>
      <c r="J28" s="154">
        <v>8719</v>
      </c>
      <c r="K28" s="30"/>
      <c r="L28" s="30"/>
      <c r="M28" s="30"/>
      <c r="N28" s="30"/>
      <c r="O28" s="154" t="s">
        <v>120</v>
      </c>
      <c r="P28" s="154" t="s">
        <v>120</v>
      </c>
      <c r="Q28" s="154" t="s">
        <v>120</v>
      </c>
      <c r="R28" s="154" t="s">
        <v>120</v>
      </c>
      <c r="S28" s="154" t="s">
        <v>122</v>
      </c>
      <c r="T28" s="19" t="s">
        <v>121</v>
      </c>
      <c r="U28" s="30"/>
      <c r="V28" s="30"/>
      <c r="W28" s="3"/>
      <c r="X28" s="3"/>
      <c r="Y28" s="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/>
      <c r="AR28" s="43"/>
      <c r="AS28" s="43"/>
      <c r="AT28" s="43"/>
      <c r="AU28" s="43"/>
      <c r="AV28" s="43"/>
      <c r="AW28" s="43"/>
      <c r="AX28" s="43"/>
      <c r="AY28" s="43"/>
      <c r="AZ28" s="43"/>
    </row>
    <row r="29" spans="1:52" s="120" customFormat="1">
      <c r="A29" s="116" t="s">
        <v>7</v>
      </c>
      <c r="B29" s="117">
        <v>13000</v>
      </c>
      <c r="C29" s="118">
        <v>0</v>
      </c>
      <c r="D29" s="117">
        <f>B29-C29-E29</f>
        <v>13000</v>
      </c>
      <c r="E29" s="118">
        <f>SUM(F29:BE29)</f>
        <v>0</v>
      </c>
      <c r="F29" s="119"/>
      <c r="G29" s="119"/>
      <c r="H29" s="119"/>
      <c r="I29" s="119"/>
      <c r="J29" s="119"/>
      <c r="K29" s="119"/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5"/>
      <c r="B30" s="29" t="s">
        <v>149</v>
      </c>
      <c r="C30" s="4"/>
      <c r="D30" s="4"/>
      <c r="E30" s="4"/>
      <c r="F30" s="30"/>
      <c r="G30" s="154" t="s">
        <v>140</v>
      </c>
      <c r="H30" s="154"/>
      <c r="I30" s="36"/>
      <c r="J30" s="154" t="s">
        <v>140</v>
      </c>
      <c r="K30" s="154"/>
      <c r="L30" s="154" t="s">
        <v>140</v>
      </c>
      <c r="M30" s="154"/>
      <c r="N30" s="154"/>
      <c r="O30" s="154"/>
      <c r="P30" s="154"/>
      <c r="Q30" s="154"/>
      <c r="R30" s="154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0" customFormat="1">
      <c r="A31" s="116" t="s">
        <v>60</v>
      </c>
      <c r="B31" s="117">
        <v>20000</v>
      </c>
      <c r="C31" s="118">
        <f>SUM(F32,E32)</f>
        <v>0</v>
      </c>
      <c r="D31" s="117">
        <f>B31-C31-E31</f>
        <v>20000</v>
      </c>
      <c r="E31" s="118">
        <f>SUM(F31:BE31)</f>
        <v>0</v>
      </c>
      <c r="F31" s="119"/>
      <c r="G31" s="119"/>
      <c r="H31" s="119"/>
      <c r="I31" s="119"/>
      <c r="J31" s="119"/>
      <c r="K31" s="119"/>
      <c r="L31" s="119"/>
      <c r="M31" s="119"/>
      <c r="N31" s="119"/>
      <c r="O31" s="119"/>
      <c r="P31" s="119"/>
      <c r="Q31" s="119"/>
      <c r="R31" s="119"/>
      <c r="S31" s="119"/>
      <c r="T31" s="117"/>
      <c r="U31" s="117"/>
      <c r="V31" s="117"/>
      <c r="W31" s="117"/>
      <c r="X31" s="117"/>
      <c r="Y31" s="117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</row>
    <row r="32" spans="1:52">
      <c r="A32" s="155" t="s">
        <v>63</v>
      </c>
      <c r="B32" s="29" t="s">
        <v>134</v>
      </c>
      <c r="C32" s="36" t="s">
        <v>26</v>
      </c>
      <c r="D32" s="30"/>
      <c r="E32" s="82">
        <v>0</v>
      </c>
      <c r="F32" s="82">
        <v>0</v>
      </c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26" customFormat="1">
      <c r="A33" s="121" t="s">
        <v>5</v>
      </c>
      <c r="B33" s="122">
        <v>52000</v>
      </c>
      <c r="C33" s="123">
        <v>0</v>
      </c>
      <c r="D33" s="123">
        <f>B33-C33-E33</f>
        <v>40741.599999999999</v>
      </c>
      <c r="E33" s="122">
        <f>SUM(F33:BE33)</f>
        <v>11258.4</v>
      </c>
      <c r="F33" s="124">
        <v>10200</v>
      </c>
      <c r="G33" s="124">
        <v>286</v>
      </c>
      <c r="H33" s="124">
        <v>386</v>
      </c>
      <c r="I33" s="124">
        <v>386.4</v>
      </c>
      <c r="J33" s="124"/>
      <c r="K33" s="124"/>
      <c r="L33" s="124"/>
      <c r="M33" s="124"/>
      <c r="N33" s="124"/>
      <c r="O33" s="124"/>
      <c r="P33" s="124"/>
      <c r="Q33" s="124"/>
      <c r="R33" s="124"/>
      <c r="S33" s="124"/>
      <c r="T33" s="124"/>
      <c r="U33" s="122"/>
      <c r="V33" s="122"/>
      <c r="W33" s="122"/>
      <c r="X33" s="122"/>
      <c r="Y33" s="122"/>
      <c r="Z33" s="125"/>
      <c r="AA33" s="125"/>
      <c r="AB33" s="125"/>
      <c r="AC33" s="125"/>
      <c r="AD33" s="125"/>
      <c r="AE33" s="125"/>
      <c r="AF33" s="125"/>
      <c r="AG33" s="125"/>
      <c r="AH33" s="125"/>
      <c r="AI33" s="125"/>
      <c r="AJ33" s="125"/>
      <c r="AK33" s="125"/>
      <c r="AL33" s="125"/>
      <c r="AM33" s="125"/>
      <c r="AN33" s="125"/>
      <c r="AO33" s="125"/>
      <c r="AP33" s="125"/>
      <c r="AQ33" s="125"/>
      <c r="AR33" s="125"/>
      <c r="AS33" s="125"/>
      <c r="AT33" s="125"/>
      <c r="AU33" s="125"/>
      <c r="AV33" s="125"/>
      <c r="AW33" s="125"/>
      <c r="AX33" s="125"/>
      <c r="AY33" s="125"/>
      <c r="AZ33" s="125"/>
    </row>
    <row r="34" spans="1:52">
      <c r="A34" s="5"/>
      <c r="B34" s="13" t="s">
        <v>135</v>
      </c>
      <c r="C34" s="68"/>
      <c r="D34" s="4"/>
      <c r="E34" s="36" t="s">
        <v>39</v>
      </c>
      <c r="F34" s="30" t="s">
        <v>58</v>
      </c>
      <c r="G34" s="168" t="s">
        <v>88</v>
      </c>
      <c r="H34" s="30"/>
      <c r="I34" s="30"/>
      <c r="J34" s="154" t="s">
        <v>139</v>
      </c>
      <c r="K34" s="30"/>
      <c r="L34" s="30">
        <v>1</v>
      </c>
      <c r="M34" s="30">
        <v>2</v>
      </c>
      <c r="N34" s="30">
        <v>3</v>
      </c>
      <c r="O34" s="30"/>
      <c r="P34" s="168" t="s">
        <v>88</v>
      </c>
      <c r="Q34" s="32"/>
      <c r="R34" s="32"/>
      <c r="S34" s="30"/>
      <c r="T34" s="30"/>
      <c r="U34" s="30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15" customFormat="1">
      <c r="A35" s="110" t="s">
        <v>19</v>
      </c>
      <c r="B35" s="131">
        <f>SUM(A41,-B19)</f>
        <v>10000</v>
      </c>
      <c r="C35" s="112">
        <v>0</v>
      </c>
      <c r="D35" s="111">
        <f>B35-C35-E35</f>
        <v>10000</v>
      </c>
      <c r="E35" s="111">
        <f>SUM(F35:BE35)</f>
        <v>0</v>
      </c>
      <c r="F35" s="113"/>
      <c r="G35" s="113"/>
      <c r="H35" s="113"/>
      <c r="I35" s="113"/>
      <c r="J35" s="113"/>
      <c r="K35" s="113"/>
      <c r="L35" s="113"/>
      <c r="M35" s="113"/>
      <c r="N35" s="113"/>
      <c r="O35" s="113"/>
      <c r="P35" s="113"/>
      <c r="Q35" s="113"/>
      <c r="R35" s="113"/>
      <c r="S35" s="113"/>
      <c r="T35" s="113"/>
      <c r="U35" s="111"/>
      <c r="V35" s="111"/>
      <c r="W35" s="111"/>
      <c r="X35" s="111"/>
      <c r="Y35" s="111"/>
      <c r="Z35" s="111"/>
      <c r="AA35" s="111"/>
      <c r="AB35" s="111"/>
      <c r="AC35" s="111"/>
      <c r="AD35" s="111"/>
      <c r="AE35" s="111"/>
      <c r="AF35" s="111"/>
      <c r="AG35" s="111"/>
      <c r="AH35" s="111"/>
      <c r="AI35" s="111"/>
      <c r="AJ35" s="111"/>
      <c r="AK35" s="111"/>
      <c r="AL35" s="114"/>
      <c r="AM35" s="114"/>
      <c r="AN35" s="114"/>
      <c r="AO35" s="114"/>
      <c r="AP35" s="114"/>
      <c r="AQ35" s="114"/>
      <c r="AR35" s="114"/>
      <c r="AS35" s="114"/>
      <c r="AT35" s="114"/>
      <c r="AU35" s="114"/>
      <c r="AV35" s="114"/>
      <c r="AW35" s="114"/>
      <c r="AX35" s="114"/>
      <c r="AY35" s="114"/>
      <c r="AZ35" s="114"/>
    </row>
    <row r="36" spans="1:52">
      <c r="A36" s="35">
        <v>1105</v>
      </c>
      <c r="B36" s="13" t="s">
        <v>150</v>
      </c>
      <c r="C36" s="29"/>
      <c r="D36" s="106"/>
      <c r="E36" s="36" t="s">
        <v>20</v>
      </c>
      <c r="F36" s="30">
        <v>1</v>
      </c>
      <c r="G36" s="30">
        <v>2</v>
      </c>
      <c r="H36" s="30">
        <v>3</v>
      </c>
      <c r="I36" s="30">
        <v>4</v>
      </c>
      <c r="J36" s="30">
        <v>5</v>
      </c>
      <c r="K36" s="30">
        <v>6</v>
      </c>
      <c r="L36" s="154"/>
      <c r="M36" s="4"/>
      <c r="N36" s="30"/>
      <c r="O36" s="154"/>
      <c r="P36" s="154"/>
      <c r="Q36" s="154"/>
      <c r="R36" s="167"/>
      <c r="S36" s="167"/>
      <c r="T36" s="154"/>
      <c r="U36" s="15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102" customFormat="1">
      <c r="A37" s="99" t="s">
        <v>144</v>
      </c>
      <c r="B37" s="93">
        <v>18000</v>
      </c>
      <c r="C37" s="94">
        <f>SUM(F40,G40)</f>
        <v>0</v>
      </c>
      <c r="D37" s="93">
        <f>B37-C37-E37</f>
        <v>7551</v>
      </c>
      <c r="E37" s="93">
        <f>SUM(F37:BE37)</f>
        <v>10449</v>
      </c>
      <c r="F37" s="100">
        <v>8000</v>
      </c>
      <c r="G37" s="100">
        <v>500</v>
      </c>
      <c r="H37" s="100">
        <v>499</v>
      </c>
      <c r="I37" s="100">
        <v>476</v>
      </c>
      <c r="J37" s="100">
        <v>495</v>
      </c>
      <c r="K37" s="100">
        <v>479</v>
      </c>
      <c r="L37" s="100"/>
      <c r="M37" s="100"/>
      <c r="N37" s="100"/>
      <c r="O37" s="100"/>
      <c r="P37" s="100"/>
      <c r="Q37" s="100"/>
      <c r="R37" s="100"/>
      <c r="S37" s="100"/>
      <c r="T37" s="93"/>
      <c r="U37" s="93"/>
      <c r="V37" s="93"/>
      <c r="W37" s="93"/>
      <c r="X37" s="93"/>
      <c r="Y37" s="93"/>
      <c r="Z37" s="101"/>
      <c r="AA37" s="101"/>
      <c r="AB37" s="101"/>
      <c r="AC37" s="101"/>
      <c r="AD37" s="101"/>
      <c r="AE37" s="101"/>
      <c r="AF37" s="101"/>
      <c r="AG37" s="101"/>
      <c r="AH37" s="101"/>
      <c r="AI37" s="101"/>
      <c r="AJ37" s="101"/>
      <c r="AK37" s="101"/>
      <c r="AL37" s="101"/>
      <c r="AM37" s="101"/>
      <c r="AN37" s="101"/>
      <c r="AO37" s="101"/>
      <c r="AP37" s="101"/>
      <c r="AQ37" s="101"/>
      <c r="AR37" s="101"/>
      <c r="AS37" s="101"/>
      <c r="AT37" s="101"/>
      <c r="AU37" s="101"/>
      <c r="AV37" s="101"/>
      <c r="AW37" s="101"/>
      <c r="AX37" s="101"/>
      <c r="AY37" s="101"/>
      <c r="AZ37" s="101"/>
    </row>
    <row r="38" spans="1:52">
      <c r="A38" s="82" t="s">
        <v>145</v>
      </c>
      <c r="B38" s="19" t="s">
        <v>151</v>
      </c>
      <c r="C38" s="18" t="s">
        <v>26</v>
      </c>
      <c r="D38" s="7"/>
      <c r="E38" s="36" t="s">
        <v>30</v>
      </c>
      <c r="F38" s="30"/>
      <c r="G38" s="30"/>
      <c r="H38" s="13" t="s">
        <v>146</v>
      </c>
      <c r="I38" s="36" t="s">
        <v>30</v>
      </c>
      <c r="J38" s="36" t="s">
        <v>30</v>
      </c>
      <c r="K38" s="30"/>
      <c r="L38" s="30"/>
      <c r="M38" s="30"/>
      <c r="N38" s="30"/>
      <c r="O38" s="30"/>
      <c r="P38" s="30"/>
      <c r="Q38" s="30"/>
      <c r="R38" s="30"/>
      <c r="S38" s="30"/>
      <c r="T38" s="4"/>
      <c r="U38" s="4"/>
      <c r="V38" s="4"/>
      <c r="W38" s="4"/>
      <c r="X38" s="4"/>
      <c r="Y38" s="4"/>
      <c r="Z38" s="12"/>
      <c r="AA38" s="12"/>
      <c r="AB38" s="12"/>
      <c r="AC38" s="12"/>
      <c r="AD38" s="12"/>
      <c r="AE38" s="12"/>
      <c r="AF38" s="12"/>
      <c r="AG38" s="12"/>
      <c r="AH38" s="12"/>
      <c r="AI38" s="12"/>
      <c r="AJ38" s="12"/>
      <c r="AK38" s="12"/>
      <c r="AL38" s="12"/>
      <c r="AM38" s="12"/>
      <c r="AN38" s="12"/>
      <c r="AO38" s="12"/>
      <c r="AP38" s="12"/>
      <c r="AQ38" s="12"/>
      <c r="AR38" s="12"/>
      <c r="AS38" s="12"/>
      <c r="AT38" s="12"/>
      <c r="AU38" s="12"/>
      <c r="AV38" s="12"/>
      <c r="AW38" s="12"/>
      <c r="AX38" s="12"/>
      <c r="AY38" s="12"/>
      <c r="AZ38" s="12"/>
    </row>
    <row r="39" spans="1:52" s="8" customFormat="1">
      <c r="A39" s="16" t="s">
        <v>11</v>
      </c>
      <c r="B39" s="11">
        <f>SUM(B23,B25,B27,B29,B31,B33,B35,B37)</f>
        <v>214000</v>
      </c>
      <c r="C39" s="17">
        <f>SUM(C23,C25,C27,C29,C31,C33,C35,C37)</f>
        <v>16980</v>
      </c>
      <c r="D39" s="9">
        <f>SUM(D23,D25,D27,D29,D31,D33,D35,D37)</f>
        <v>143377.9</v>
      </c>
      <c r="E39" s="9">
        <f>SUM(E23,E25,E27,E29,E31,E33,E35,E37)</f>
        <v>53642.1</v>
      </c>
      <c r="F39" s="38"/>
      <c r="G39" s="38"/>
      <c r="H39" s="38"/>
      <c r="I39" s="38"/>
      <c r="J39" s="38"/>
      <c r="K39" s="38"/>
      <c r="L39" s="38"/>
      <c r="M39" s="38"/>
      <c r="N39" s="31"/>
      <c r="O39" s="31"/>
      <c r="P39" s="31"/>
      <c r="Q39" s="31"/>
      <c r="R39" s="31"/>
      <c r="S39" s="31"/>
      <c r="T39" s="9"/>
      <c r="U39" s="9"/>
      <c r="V39" s="9"/>
      <c r="W39" s="9"/>
      <c r="X39" s="9"/>
      <c r="Y39" s="9"/>
      <c r="Z39" s="9"/>
      <c r="AA39" s="9"/>
      <c r="AB39" s="9"/>
      <c r="AC39" s="9"/>
      <c r="AD39" s="9"/>
      <c r="AE39" s="9"/>
      <c r="AF39" s="9"/>
      <c r="AG39" s="9"/>
      <c r="AH39" s="9"/>
      <c r="AI39" s="9"/>
      <c r="AJ39" s="9"/>
      <c r="AK39" s="9"/>
      <c r="AL39" s="9"/>
      <c r="AM39" s="9"/>
      <c r="AN39" s="9"/>
      <c r="AO39" s="9"/>
      <c r="AP39" s="9"/>
      <c r="AQ39" s="9"/>
      <c r="AR39" s="9"/>
      <c r="AS39" s="9"/>
      <c r="AT39" s="9"/>
      <c r="AU39" s="9"/>
      <c r="AV39" s="9"/>
      <c r="AW39" s="9"/>
      <c r="AX39" s="9"/>
      <c r="AY39" s="9"/>
      <c r="AZ39" s="9"/>
    </row>
    <row r="40" spans="1:52" s="2" customFormat="1">
      <c r="A40" s="40"/>
      <c r="B40" s="91"/>
      <c r="D40" s="41"/>
      <c r="E40" s="41"/>
      <c r="F40" s="82">
        <v>0</v>
      </c>
      <c r="G40" s="82">
        <v>0</v>
      </c>
      <c r="H40" s="82">
        <v>0</v>
      </c>
      <c r="I40" s="41"/>
      <c r="J40" s="41"/>
      <c r="K40" s="41"/>
      <c r="L40" s="41"/>
      <c r="M40" s="41"/>
      <c r="N40" s="41"/>
      <c r="O40" s="41"/>
      <c r="P40" s="41"/>
      <c r="Q40" s="41"/>
      <c r="R40" s="41"/>
      <c r="S40" s="41"/>
      <c r="T40" s="41"/>
      <c r="U40" s="41"/>
    </row>
    <row r="41" spans="1:52">
      <c r="A41" s="86">
        <v>20000</v>
      </c>
      <c r="B41" s="87" t="s">
        <v>152</v>
      </c>
      <c r="C41" s="2"/>
      <c r="E41" s="2"/>
      <c r="F41" s="47" t="s">
        <v>33</v>
      </c>
      <c r="G41" s="47" t="s">
        <v>34</v>
      </c>
      <c r="H41" s="13" t="s">
        <v>146</v>
      </c>
      <c r="I41" s="2"/>
      <c r="J41" s="69" t="s">
        <v>21</v>
      </c>
      <c r="K41" s="72">
        <f>SUM(B20,B39)</f>
        <v>464000</v>
      </c>
      <c r="L41" s="2"/>
      <c r="M41" s="56" t="s">
        <v>24</v>
      </c>
      <c r="N41" s="72">
        <f>SUM(A49,A58,A68)</f>
        <v>-882.60000000000014</v>
      </c>
      <c r="O41" s="2"/>
    </row>
    <row r="42" spans="1:52">
      <c r="D42" s="164"/>
      <c r="E42" s="19" t="s">
        <v>78</v>
      </c>
      <c r="F42" s="19" t="s">
        <v>78</v>
      </c>
      <c r="G42" s="19" t="s">
        <v>78</v>
      </c>
      <c r="H42" s="164"/>
      <c r="I42" s="2"/>
      <c r="J42" s="69" t="s">
        <v>23</v>
      </c>
      <c r="K42" s="71">
        <f>SUM(K41,-K43)</f>
        <v>158817</v>
      </c>
      <c r="L42" s="2"/>
      <c r="M42" s="73" t="s">
        <v>25</v>
      </c>
      <c r="N42" s="74">
        <f>SUM(N41,-K42)</f>
        <v>-159699.6</v>
      </c>
      <c r="O42" s="147" t="s">
        <v>38</v>
      </c>
      <c r="P42" s="78">
        <v>0</v>
      </c>
      <c r="R42"/>
    </row>
    <row r="43" spans="1:52">
      <c r="A43" s="21" t="s">
        <v>12</v>
      </c>
      <c r="B43" s="21" t="s">
        <v>13</v>
      </c>
      <c r="C43" s="21" t="s">
        <v>14</v>
      </c>
      <c r="D43" s="21" t="s">
        <v>4</v>
      </c>
      <c r="E43" s="22"/>
      <c r="F43" s="23"/>
      <c r="G43" s="22"/>
      <c r="H43" s="23"/>
      <c r="I43" s="23"/>
      <c r="J43" s="69" t="s">
        <v>22</v>
      </c>
      <c r="K43" s="72">
        <f>SUM(D20,D39)</f>
        <v>305183</v>
      </c>
      <c r="L43" s="2" t="s">
        <v>130</v>
      </c>
      <c r="M43" s="1" t="s">
        <v>46</v>
      </c>
      <c r="U43" s="1">
        <v>752</v>
      </c>
    </row>
    <row r="44" spans="1:52">
      <c r="A44" s="20">
        <f>SUM(B44:C44)</f>
        <v>0</v>
      </c>
      <c r="B44" s="22">
        <v>0</v>
      </c>
      <c r="C44" s="24">
        <f>SUM(D44:R44)</f>
        <v>0</v>
      </c>
      <c r="D44" s="27"/>
      <c r="E44" s="28"/>
      <c r="F44" s="28"/>
      <c r="G44" s="28"/>
      <c r="H44" s="28"/>
      <c r="I44" s="28"/>
      <c r="J44" s="88"/>
    </row>
    <row r="45" spans="1:52">
      <c r="A45" s="20"/>
      <c r="B45" s="22"/>
      <c r="C45" s="22"/>
      <c r="D45" s="26" t="s">
        <v>95</v>
      </c>
      <c r="E45" s="26"/>
      <c r="F45" s="26"/>
      <c r="G45" s="26"/>
      <c r="H45" s="26"/>
      <c r="I45" s="26"/>
      <c r="J45" s="89"/>
    </row>
    <row r="46" spans="1:52">
      <c r="A46" s="20">
        <f>SUM(B46:C46)</f>
        <v>0</v>
      </c>
      <c r="B46" s="22">
        <v>0</v>
      </c>
      <c r="C46" s="42">
        <f>SUM(D46:R46)</f>
        <v>0</v>
      </c>
      <c r="D46" s="27"/>
      <c r="E46" s="27"/>
      <c r="F46" s="27"/>
      <c r="G46" s="27"/>
      <c r="H46" s="27"/>
      <c r="I46" s="28"/>
      <c r="J46" s="45"/>
      <c r="K46" s="2"/>
    </row>
    <row r="47" spans="1:52">
      <c r="A47" s="20"/>
      <c r="B47" s="22"/>
      <c r="C47" s="22"/>
      <c r="D47" s="26"/>
      <c r="E47" s="26"/>
      <c r="F47" s="26"/>
      <c r="G47" s="26"/>
      <c r="H47" s="26"/>
      <c r="I47" s="26"/>
    </row>
    <row r="48" spans="1:52">
      <c r="A48" s="20">
        <f>SUM(B48:C48)</f>
        <v>0</v>
      </c>
      <c r="B48" s="22">
        <v>0</v>
      </c>
      <c r="C48" s="24">
        <f>SUM(D48:R48)</f>
        <v>0</v>
      </c>
      <c r="D48" s="27"/>
      <c r="E48" s="27"/>
      <c r="F48" s="27"/>
      <c r="G48" s="145"/>
      <c r="H48" s="27"/>
      <c r="I48" s="28"/>
    </row>
    <row r="49" spans="1:17">
      <c r="A49" s="19">
        <f>SUM(A44,A46,A48)</f>
        <v>0</v>
      </c>
      <c r="B49" s="22">
        <f>SUM(B44,B46,B48)</f>
        <v>0</v>
      </c>
      <c r="C49" s="21">
        <f>SUM(C44,C46,C48)</f>
        <v>0</v>
      </c>
      <c r="D49" s="81"/>
      <c r="E49" s="34"/>
      <c r="F49" s="26"/>
      <c r="G49" s="17"/>
      <c r="H49" s="22"/>
      <c r="I49" s="23"/>
      <c r="M49" s="140" t="s">
        <v>35</v>
      </c>
      <c r="P49" s="12"/>
    </row>
    <row r="50" spans="1:17">
      <c r="A50" s="70" t="s">
        <v>29</v>
      </c>
      <c r="D50" s="2"/>
      <c r="E50" s="2"/>
      <c r="F50" s="2"/>
      <c r="G50" s="146"/>
      <c r="I50" s="2"/>
      <c r="M50" s="12">
        <v>20180328</v>
      </c>
      <c r="N50" s="21">
        <v>17</v>
      </c>
    </row>
    <row r="51" spans="1:17">
      <c r="A51" s="33" t="s">
        <v>41</v>
      </c>
      <c r="B51" s="37"/>
      <c r="C51" s="22"/>
      <c r="D51" s="45"/>
      <c r="K51" s="85"/>
      <c r="M51" s="12"/>
      <c r="N51" s="21"/>
    </row>
    <row r="52" spans="1:17">
      <c r="A52" s="21" t="s">
        <v>12</v>
      </c>
      <c r="B52" s="21" t="s">
        <v>13</v>
      </c>
      <c r="C52" s="21" t="s">
        <v>14</v>
      </c>
      <c r="D52" s="21" t="s">
        <v>4</v>
      </c>
      <c r="E52" s="22"/>
      <c r="F52" s="23"/>
      <c r="G52" s="22"/>
      <c r="H52" s="23"/>
      <c r="I52" s="23"/>
    </row>
    <row r="53" spans="1:17">
      <c r="A53" s="20">
        <f>SUM(B53:C53)</f>
        <v>0</v>
      </c>
      <c r="B53" s="22">
        <v>192286.5</v>
      </c>
      <c r="C53" s="24">
        <f>SUM(D53:U53)</f>
        <v>-192286.5</v>
      </c>
      <c r="D53" s="27"/>
      <c r="E53" s="149">
        <v>-192286.5</v>
      </c>
      <c r="F53" s="28"/>
      <c r="G53" s="28"/>
      <c r="H53" s="28"/>
      <c r="I53" s="28"/>
    </row>
    <row r="54" spans="1:17">
      <c r="A54" s="20"/>
      <c r="B54" s="22"/>
      <c r="C54" s="22"/>
      <c r="D54" s="25"/>
      <c r="E54" s="26"/>
      <c r="F54" s="26"/>
      <c r="G54" s="26"/>
      <c r="H54" s="26"/>
      <c r="I54" s="26"/>
    </row>
    <row r="55" spans="1:17">
      <c r="A55" s="20">
        <f>SUM(B55:C55)</f>
        <v>0</v>
      </c>
      <c r="B55" s="22"/>
      <c r="C55" s="24">
        <f>SUM(D55:U55)</f>
        <v>0</v>
      </c>
      <c r="D55" s="139"/>
      <c r="E55" s="27"/>
      <c r="F55" s="28"/>
      <c r="G55" s="27"/>
      <c r="H55" s="28"/>
      <c r="I55" s="28"/>
    </row>
    <row r="56" spans="1:17">
      <c r="A56" s="20"/>
      <c r="B56" s="22"/>
      <c r="C56" s="22"/>
      <c r="D56" s="26"/>
      <c r="E56" s="26"/>
      <c r="F56" s="26"/>
      <c r="G56" s="26"/>
      <c r="H56" s="26"/>
      <c r="I56" s="26"/>
      <c r="J56"/>
      <c r="K56"/>
    </row>
    <row r="57" spans="1:17">
      <c r="A57" s="20">
        <f>SUM(B57:C57)</f>
        <v>0</v>
      </c>
      <c r="B57" s="22">
        <v>0</v>
      </c>
      <c r="C57" s="24">
        <f>SUM(D57:U57)</f>
        <v>0</v>
      </c>
      <c r="D57" s="27"/>
      <c r="E57" s="27"/>
      <c r="F57" s="27"/>
      <c r="G57" s="27"/>
      <c r="H57" s="27"/>
      <c r="I57" s="27"/>
    </row>
    <row r="58" spans="1:17">
      <c r="A58" s="21">
        <f>SUM(A53,A55,A57)</f>
        <v>0</v>
      </c>
      <c r="B58" s="22">
        <f>SUM(B53,B55,B57)</f>
        <v>192286.5</v>
      </c>
      <c r="C58" s="22">
        <f>SUM(C53,C55,C57)</f>
        <v>-192286.5</v>
      </c>
      <c r="D58" s="26"/>
      <c r="E58" s="26"/>
      <c r="F58" s="26"/>
      <c r="G58" s="26"/>
      <c r="H58" s="26"/>
      <c r="I58" s="26"/>
    </row>
    <row r="59" spans="1:17">
      <c r="D59" s="177"/>
      <c r="E59" s="177" t="s">
        <v>105</v>
      </c>
    </row>
    <row r="60" spans="1:17">
      <c r="D60" s="177" t="s">
        <v>104</v>
      </c>
      <c r="E60" s="187">
        <v>1000</v>
      </c>
      <c r="F60" s="1">
        <v>828716</v>
      </c>
      <c r="H60" s="188" t="s">
        <v>108</v>
      </c>
      <c r="I60" s="188" t="s">
        <v>109</v>
      </c>
      <c r="M60" s="178"/>
      <c r="N60" s="178"/>
    </row>
    <row r="61" spans="1:17">
      <c r="A61" s="33" t="s">
        <v>17</v>
      </c>
      <c r="B61" s="56"/>
      <c r="E61" s="158" t="s">
        <v>65</v>
      </c>
      <c r="F61" s="158" t="s">
        <v>76</v>
      </c>
      <c r="G61" s="158" t="s">
        <v>86</v>
      </c>
      <c r="H61" s="157"/>
      <c r="I61" s="157"/>
      <c r="J61" s="157"/>
      <c r="K61" s="157"/>
      <c r="L61" s="157"/>
      <c r="M61" s="157"/>
      <c r="N61" s="157"/>
      <c r="O61" s="157"/>
    </row>
    <row r="62" spans="1:17">
      <c r="A62" s="21" t="s">
        <v>12</v>
      </c>
      <c r="B62" s="21" t="s">
        <v>13</v>
      </c>
      <c r="C62" s="21" t="s">
        <v>14</v>
      </c>
      <c r="D62" s="21" t="s">
        <v>4</v>
      </c>
      <c r="E62" s="22"/>
      <c r="F62" s="23"/>
      <c r="G62" s="22"/>
      <c r="H62" s="23"/>
      <c r="I62" s="23"/>
    </row>
    <row r="63" spans="1:17">
      <c r="A63" s="20">
        <f>SUM(B63:C63)</f>
        <v>998</v>
      </c>
      <c r="B63" s="22">
        <v>0</v>
      </c>
      <c r="C63" s="197">
        <f>SUM(D63:AG63)</f>
        <v>998</v>
      </c>
      <c r="D63" s="27"/>
      <c r="E63" s="174">
        <v>498</v>
      </c>
      <c r="F63" s="175">
        <v>500</v>
      </c>
      <c r="G63" s="175"/>
      <c r="H63" s="175"/>
      <c r="I63" s="175"/>
    </row>
    <row r="64" spans="1:17">
      <c r="A64" s="20"/>
      <c r="B64" s="22"/>
      <c r="C64" s="22"/>
      <c r="D64" s="173" t="s">
        <v>65</v>
      </c>
      <c r="E64" s="189" t="s">
        <v>161</v>
      </c>
      <c r="F64" s="189"/>
      <c r="G64" s="142"/>
      <c r="H64" s="142"/>
      <c r="I64" s="26"/>
      <c r="Q64" s="150"/>
    </row>
    <row r="65" spans="1:20">
      <c r="A65" s="20">
        <f>SUM(B65:C65)</f>
        <v>-1388.6000000000001</v>
      </c>
      <c r="B65" s="22">
        <v>0</v>
      </c>
      <c r="C65" s="197">
        <f>SUM(D65:AG65)</f>
        <v>-1388.6000000000001</v>
      </c>
      <c r="D65" s="27"/>
      <c r="E65" s="184">
        <v>495.8</v>
      </c>
      <c r="F65" s="184"/>
      <c r="G65" s="184">
        <v>299</v>
      </c>
      <c r="H65" s="184">
        <v>100</v>
      </c>
      <c r="I65" s="1">
        <v>101</v>
      </c>
      <c r="J65" s="185">
        <v>-2384.4</v>
      </c>
      <c r="K65" s="185"/>
      <c r="L65" s="185"/>
      <c r="M65" s="185"/>
      <c r="N65" s="185"/>
      <c r="O65" s="185"/>
      <c r="P65" s="185"/>
      <c r="Q65" s="185"/>
      <c r="R65" s="185"/>
      <c r="S65" s="185"/>
      <c r="T65" s="185"/>
    </row>
    <row r="66" spans="1:20">
      <c r="A66" s="20"/>
      <c r="B66" s="22"/>
      <c r="C66" s="22"/>
      <c r="D66" s="176" t="s">
        <v>76</v>
      </c>
      <c r="E66" s="142" t="s">
        <v>161</v>
      </c>
      <c r="F66" s="189"/>
      <c r="G66" s="26"/>
      <c r="H66" s="142"/>
      <c r="I66" s="142"/>
      <c r="J66" s="45"/>
      <c r="K66" s="45"/>
      <c r="L66" s="45"/>
      <c r="O66" s="45"/>
    </row>
    <row r="67" spans="1:20">
      <c r="A67" s="20">
        <f>SUM(B67:C67)</f>
        <v>-492</v>
      </c>
      <c r="B67" s="22">
        <v>0</v>
      </c>
      <c r="C67" s="197">
        <f>SUM(D67:AG67)</f>
        <v>-492</v>
      </c>
      <c r="D67" s="28"/>
      <c r="E67" s="183">
        <v>400</v>
      </c>
      <c r="F67" s="183">
        <v>472</v>
      </c>
      <c r="G67" s="183">
        <v>479.5</v>
      </c>
      <c r="H67" s="183">
        <v>12</v>
      </c>
      <c r="I67" s="183">
        <v>-1855.5</v>
      </c>
      <c r="J67" s="185"/>
      <c r="L67" s="185"/>
    </row>
    <row r="68" spans="1:20">
      <c r="A68" s="21">
        <f>SUM(A63,A65,A67)</f>
        <v>-882.60000000000014</v>
      </c>
      <c r="B68" s="22">
        <f>SUM(B63,B65,B67)</f>
        <v>0</v>
      </c>
      <c r="C68" s="22">
        <f>SUM(C63,C65,C67)</f>
        <v>-882.60000000000014</v>
      </c>
      <c r="D68" s="166" t="s">
        <v>86</v>
      </c>
      <c r="E68" s="142" t="s">
        <v>164</v>
      </c>
      <c r="F68" s="142"/>
      <c r="G68" s="142"/>
      <c r="H68" s="142"/>
      <c r="I68" s="142"/>
      <c r="J68" s="45"/>
      <c r="K68" s="45"/>
      <c r="L68" s="45"/>
    </row>
    <row r="69" spans="1:20">
      <c r="C69" s="172">
        <f>SUM(E69:Z69)</f>
        <v>0</v>
      </c>
      <c r="D69" s="177" t="s">
        <v>141</v>
      </c>
      <c r="E69" s="172"/>
      <c r="F69" s="172"/>
      <c r="G69" s="172"/>
      <c r="H69" s="172"/>
      <c r="I69" s="172"/>
    </row>
    <row r="70" spans="1:20">
      <c r="A70" s="83" t="s">
        <v>27</v>
      </c>
      <c r="B70" s="78" t="s">
        <v>28</v>
      </c>
      <c r="C70" s="172">
        <f>SUM(E70:Y70)</f>
        <v>0</v>
      </c>
      <c r="D70" s="177" t="s">
        <v>124</v>
      </c>
      <c r="E70" s="172"/>
      <c r="F70" s="172"/>
      <c r="G70" s="172"/>
      <c r="H70" s="172"/>
      <c r="I70" s="172"/>
    </row>
    <row r="71" spans="1:20">
      <c r="A71" s="83"/>
      <c r="B71" s="78"/>
      <c r="C71" s="172">
        <f>SUM(E71:Z71)</f>
        <v>0</v>
      </c>
      <c r="D71" s="194" t="s">
        <v>153</v>
      </c>
      <c r="E71" s="192"/>
      <c r="F71" s="192"/>
      <c r="G71" s="192"/>
      <c r="H71" s="192"/>
      <c r="I71" s="192"/>
      <c r="J71" s="193"/>
      <c r="K71" s="193"/>
      <c r="L71" s="193"/>
      <c r="M71" s="193"/>
      <c r="N71" s="193"/>
      <c r="O71" s="193"/>
      <c r="P71" s="193"/>
      <c r="Q71" s="193"/>
      <c r="R71" s="193"/>
      <c r="S71" s="193"/>
      <c r="T71" s="193"/>
    </row>
    <row r="72" spans="1:20">
      <c r="A72" s="83"/>
      <c r="B72" s="78"/>
      <c r="C72" s="172">
        <f>SUM(E72:Y72)</f>
        <v>0</v>
      </c>
      <c r="D72" s="140" t="s">
        <v>132</v>
      </c>
      <c r="E72" s="192"/>
      <c r="F72" s="192"/>
      <c r="G72" s="192"/>
      <c r="H72" s="192"/>
      <c r="I72" s="192"/>
      <c r="J72" s="193"/>
      <c r="K72" s="193"/>
      <c r="L72" s="193"/>
      <c r="M72" s="193"/>
      <c r="N72" s="193"/>
      <c r="O72" s="193"/>
      <c r="P72" s="193"/>
      <c r="Q72" s="193"/>
      <c r="R72" s="193"/>
      <c r="S72" s="193"/>
      <c r="T72" s="193"/>
    </row>
    <row r="73" spans="1:20">
      <c r="A73" s="83"/>
      <c r="B73" s="84">
        <v>42990</v>
      </c>
      <c r="C73" s="171">
        <f>SUM(E73:Z73)</f>
        <v>0</v>
      </c>
      <c r="D73" s="140" t="s">
        <v>143</v>
      </c>
      <c r="E73" s="174"/>
      <c r="F73" s="174"/>
      <c r="G73" s="174"/>
      <c r="H73" s="174"/>
      <c r="I73" s="174"/>
    </row>
    <row r="74" spans="1:20" ht="15">
      <c r="A74" s="83"/>
      <c r="B74" s="84"/>
      <c r="C74" s="171">
        <f>SUM(E74:Y74)</f>
        <v>0</v>
      </c>
      <c r="D74" s="140" t="s">
        <v>154</v>
      </c>
      <c r="E74" s="174"/>
      <c r="F74" s="174"/>
      <c r="G74" s="174"/>
      <c r="H74" s="174"/>
      <c r="I74" s="174"/>
      <c r="K74" s="196"/>
    </row>
    <row r="75" spans="1:20">
      <c r="A75" s="83"/>
      <c r="B75" s="69"/>
      <c r="C75" s="171">
        <f>SUM(E75:Y75)</f>
        <v>1000</v>
      </c>
      <c r="D75" s="14" t="s">
        <v>156</v>
      </c>
      <c r="E75" s="171">
        <v>500</v>
      </c>
      <c r="F75" s="171">
        <v>500</v>
      </c>
      <c r="G75" s="171"/>
      <c r="H75" s="171"/>
      <c r="I75" s="171"/>
    </row>
    <row r="76" spans="1:20">
      <c r="A76" s="83"/>
      <c r="B76" s="69"/>
      <c r="C76" s="171">
        <f>SUM(E76:Y76)</f>
        <v>988</v>
      </c>
      <c r="D76" s="14" t="s">
        <v>163</v>
      </c>
      <c r="E76" s="171">
        <v>488</v>
      </c>
      <c r="F76" s="171">
        <v>500</v>
      </c>
      <c r="G76" s="171"/>
      <c r="H76" s="171"/>
      <c r="I76" s="171"/>
    </row>
    <row r="77" spans="1:20">
      <c r="A77" s="83"/>
      <c r="B77" s="69"/>
      <c r="C77" s="171">
        <f>SUM(E77:Y77)</f>
        <v>2213.6999999999998</v>
      </c>
      <c r="D77" s="14" t="s">
        <v>157</v>
      </c>
      <c r="E77" s="171">
        <v>322</v>
      </c>
      <c r="F77" s="171">
        <v>408</v>
      </c>
      <c r="G77" s="171">
        <v>498.7</v>
      </c>
      <c r="H77" s="171">
        <v>487</v>
      </c>
      <c r="I77" s="171">
        <v>498</v>
      </c>
    </row>
    <row r="78" spans="1:20">
      <c r="A78" s="83"/>
      <c r="B78" s="69"/>
      <c r="C78" s="171">
        <f>SUM(E78:Y78)</f>
        <v>1498.9</v>
      </c>
      <c r="D78" s="14" t="s">
        <v>158</v>
      </c>
      <c r="E78" s="171">
        <v>1000</v>
      </c>
      <c r="F78" s="171">
        <v>498.9</v>
      </c>
      <c r="G78" s="171"/>
      <c r="H78" s="171"/>
      <c r="I78" s="171"/>
    </row>
    <row r="79" spans="1:20">
      <c r="A79" s="83"/>
      <c r="B79" s="69"/>
      <c r="C79" s="171">
        <f>SUM(E79:V79)</f>
        <v>2184.6</v>
      </c>
      <c r="D79" s="14" t="s">
        <v>104</v>
      </c>
      <c r="E79" s="171">
        <v>488</v>
      </c>
      <c r="F79" s="171">
        <v>1000</v>
      </c>
      <c r="G79" s="171">
        <v>498.6</v>
      </c>
      <c r="H79" s="171">
        <v>500</v>
      </c>
      <c r="I79" s="171">
        <v>498</v>
      </c>
      <c r="J79" s="1">
        <v>200</v>
      </c>
      <c r="L79" s="1">
        <v>-1000</v>
      </c>
    </row>
    <row r="80" spans="1:20">
      <c r="A80" s="181" t="s">
        <v>93</v>
      </c>
      <c r="B80" s="172">
        <f>SUM(C69:C79)</f>
        <v>7885.2000000000007</v>
      </c>
      <c r="C80" s="171"/>
      <c r="D80" s="171"/>
      <c r="E80" s="190" t="s">
        <v>160</v>
      </c>
      <c r="F80" s="190" t="s">
        <v>155</v>
      </c>
      <c r="G80" s="190" t="s">
        <v>160</v>
      </c>
      <c r="H80" s="171"/>
      <c r="I80" s="171"/>
    </row>
    <row r="81" spans="1:14" ht="115.5" customHeight="1">
      <c r="D81" s="179" t="s">
        <v>38</v>
      </c>
      <c r="E81" s="180">
        <v>4320</v>
      </c>
      <c r="G81" s="184"/>
      <c r="H81" s="169"/>
      <c r="I81" s="170" t="s">
        <v>79</v>
      </c>
      <c r="J81" s="165" t="s">
        <v>80</v>
      </c>
      <c r="K81" s="165" t="s">
        <v>81</v>
      </c>
      <c r="L81" s="165" t="s">
        <v>82</v>
      </c>
      <c r="M81" s="164"/>
    </row>
    <row r="82" spans="1:14" s="141" customFormat="1"/>
    <row r="84" spans="1:14" ht="120">
      <c r="F84" s="161" t="s">
        <v>66</v>
      </c>
    </row>
    <row r="85" spans="1:14">
      <c r="C85"/>
    </row>
    <row r="86" spans="1:14">
      <c r="B86" s="186" t="s">
        <v>100</v>
      </c>
      <c r="C86" s="186" t="s">
        <v>101</v>
      </c>
      <c r="D86" s="186" t="s">
        <v>102</v>
      </c>
    </row>
    <row r="87" spans="1:14">
      <c r="A87" s="21" t="s">
        <v>42</v>
      </c>
      <c r="B87" s="21" t="s">
        <v>43</v>
      </c>
      <c r="C87" s="12" t="s">
        <v>54</v>
      </c>
      <c r="D87" s="151" t="s">
        <v>44</v>
      </c>
    </row>
    <row r="88" spans="1:14">
      <c r="A88" s="12"/>
      <c r="B88" s="21" t="s">
        <v>45</v>
      </c>
      <c r="C88" s="12" t="s">
        <v>117</v>
      </c>
      <c r="D88" s="151" t="s">
        <v>46</v>
      </c>
      <c r="G88" s="88"/>
      <c r="H88" s="88"/>
    </row>
    <row r="89" spans="1:14">
      <c r="A89" s="12"/>
      <c r="B89" s="21" t="s">
        <v>47</v>
      </c>
      <c r="C89" s="12"/>
      <c r="D89" s="151" t="s">
        <v>48</v>
      </c>
      <c r="M89" s="45"/>
      <c r="N89" s="45"/>
    </row>
    <row r="90" spans="1:14">
      <c r="D90" s="1" t="s">
        <v>89</v>
      </c>
      <c r="E90" s="1" t="s">
        <v>125</v>
      </c>
      <c r="F90" s="1" t="s">
        <v>129</v>
      </c>
      <c r="M90" s="45"/>
      <c r="N90" s="45"/>
    </row>
    <row r="91" spans="1:14">
      <c r="D91" s="45" t="s">
        <v>83</v>
      </c>
      <c r="E91" s="45" t="s">
        <v>69</v>
      </c>
      <c r="F91" s="45" t="s">
        <v>84</v>
      </c>
      <c r="G91" s="45" t="s">
        <v>85</v>
      </c>
    </row>
    <row r="92" spans="1:14">
      <c r="D92" s="1" t="s">
        <v>67</v>
      </c>
      <c r="E92" s="1" t="s">
        <v>128</v>
      </c>
      <c r="F92" s="1" t="s">
        <v>159</v>
      </c>
    </row>
    <row r="93" spans="1:14">
      <c r="D93" s="1" t="s">
        <v>68</v>
      </c>
      <c r="E93" s="1" t="s">
        <v>69</v>
      </c>
    </row>
    <row r="94" spans="1:14">
      <c r="D94" s="1" t="s">
        <v>70</v>
      </c>
      <c r="E94" s="1" t="s">
        <v>69</v>
      </c>
    </row>
    <row r="95" spans="1:14">
      <c r="D95" s="1" t="s">
        <v>38</v>
      </c>
      <c r="E95" s="1" t="s">
        <v>71</v>
      </c>
    </row>
    <row r="96" spans="1:14">
      <c r="D96" s="1" t="s">
        <v>96</v>
      </c>
      <c r="E96" s="1" t="s">
        <v>110</v>
      </c>
    </row>
    <row r="97" spans="1:6">
      <c r="D97" s="1" t="s">
        <v>111</v>
      </c>
      <c r="E97" s="1" t="s">
        <v>112</v>
      </c>
      <c r="F97" s="1" t="s">
        <v>113</v>
      </c>
    </row>
    <row r="98" spans="1:6">
      <c r="D98" s="1" t="s">
        <v>114</v>
      </c>
    </row>
    <row r="99" spans="1:6" ht="16">
      <c r="D99" s="1" t="s">
        <v>126</v>
      </c>
      <c r="E99" s="191" t="s">
        <v>127</v>
      </c>
    </row>
    <row r="100" spans="1:6">
      <c r="A100" s="1" t="s">
        <v>90</v>
      </c>
      <c r="B100" s="1" t="s">
        <v>91</v>
      </c>
    </row>
    <row r="101" spans="1:6">
      <c r="A101" s="1" t="s">
        <v>89</v>
      </c>
      <c r="B101" s="1">
        <v>20080601</v>
      </c>
      <c r="C101" s="1">
        <v>20180208</v>
      </c>
      <c r="D101" s="1">
        <v>20190224</v>
      </c>
    </row>
    <row r="104" spans="1:6">
      <c r="A104" s="1" t="s">
        <v>68</v>
      </c>
    </row>
    <row r="124" spans="3:6">
      <c r="C124" s="1" t="s">
        <v>97</v>
      </c>
      <c r="D124" s="1">
        <v>5</v>
      </c>
      <c r="E124" s="1">
        <v>25</v>
      </c>
      <c r="F124" s="1">
        <v>25000</v>
      </c>
    </row>
    <row r="125" spans="3:6">
      <c r="C125" s="1" t="s">
        <v>96</v>
      </c>
      <c r="D125" s="1">
        <v>5</v>
      </c>
      <c r="E125" s="1">
        <v>24</v>
      </c>
      <c r="F125" s="1">
        <v>17000</v>
      </c>
    </row>
    <row r="126" spans="3:6">
      <c r="C126" s="1" t="s">
        <v>67</v>
      </c>
      <c r="D126" s="1">
        <v>5</v>
      </c>
      <c r="E126" s="1">
        <v>25</v>
      </c>
      <c r="F126" s="1">
        <v>31000</v>
      </c>
    </row>
    <row r="127" spans="3:6">
      <c r="C127" s="1" t="s">
        <v>99</v>
      </c>
      <c r="D127" s="1">
        <v>5</v>
      </c>
    </row>
    <row r="131" spans="1:4">
      <c r="C131" s="1" t="s">
        <v>33</v>
      </c>
      <c r="D131" s="1">
        <v>21</v>
      </c>
    </row>
    <row r="132" spans="1:4">
      <c r="C132" s="1" t="s">
        <v>98</v>
      </c>
      <c r="D132" s="1">
        <v>20</v>
      </c>
    </row>
    <row r="133" spans="1:4">
      <c r="C133" s="1" t="s">
        <v>68</v>
      </c>
      <c r="D133" s="1">
        <v>21</v>
      </c>
    </row>
    <row r="135" spans="1:4">
      <c r="A135" s="1" t="s">
        <v>131</v>
      </c>
      <c r="B135" s="1" t="s">
        <v>46</v>
      </c>
    </row>
  </sheetData>
  <phoneticPr fontId="25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Z135"/>
  <sheetViews>
    <sheetView topLeftCell="A14" zoomScaleNormal="100" zoomScaleSheetLayoutView="100" workbookViewId="0">
      <pane xSplit="26" topLeftCell="AA1" activePane="topRight" state="frozen"/>
      <selection pane="topRight" activeCell="J73" sqref="J73"/>
    </sheetView>
  </sheetViews>
  <sheetFormatPr baseColWidth="10" defaultColWidth="9" defaultRowHeight="14"/>
  <cols>
    <col min="1" max="1" width="11" style="1" customWidth="1"/>
    <col min="2" max="2" width="11.83203125" style="1" customWidth="1"/>
    <col min="3" max="3" width="11" style="1" customWidth="1"/>
    <col min="4" max="4" width="12.6640625" style="1" customWidth="1"/>
    <col min="5" max="5" width="13.83203125" style="1" customWidth="1"/>
    <col min="6" max="6" width="11.6640625" style="1" customWidth="1"/>
    <col min="7" max="7" width="11.1640625" style="1" customWidth="1"/>
    <col min="8" max="8" width="10.5" style="1" customWidth="1"/>
    <col min="9" max="9" width="10.1640625" style="1" customWidth="1"/>
    <col min="10" max="10" width="10.6640625" style="1" customWidth="1"/>
    <col min="11" max="11" width="12.33203125" style="1" customWidth="1"/>
    <col min="12" max="12" width="10.1640625" style="1" customWidth="1"/>
    <col min="13" max="14" width="9.83203125" style="1" customWidth="1"/>
    <col min="15" max="15" width="10.6640625" style="1" customWidth="1"/>
    <col min="16" max="16" width="10" style="1" customWidth="1"/>
    <col min="17" max="19" width="10.5" style="1" bestFit="1" customWidth="1"/>
    <col min="20" max="26" width="9.6640625" style="1" bestFit="1" customWidth="1"/>
    <col min="27" max="29" width="9" style="1"/>
    <col min="30" max="31" width="9.6640625" style="1" bestFit="1" customWidth="1"/>
    <col min="32" max="16384" width="9" style="1"/>
  </cols>
  <sheetData>
    <row r="1" spans="1:52">
      <c r="A1" s="182" t="s">
        <v>94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4"/>
      <c r="I1" s="19" t="s">
        <v>78</v>
      </c>
      <c r="J1" s="19" t="s">
        <v>78</v>
      </c>
      <c r="K1" s="19" t="s">
        <v>78</v>
      </c>
      <c r="L1" s="164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/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37</v>
      </c>
      <c r="B3" s="93">
        <v>25000</v>
      </c>
      <c r="C3" s="94">
        <v>7832</v>
      </c>
      <c r="D3" s="94">
        <f>B3-C3-E3</f>
        <v>17168</v>
      </c>
      <c r="E3" s="94">
        <f>SUM(F3:BE3)</f>
        <v>0</v>
      </c>
      <c r="F3" s="95"/>
      <c r="G3" s="95"/>
      <c r="H3" s="95"/>
      <c r="I3" s="95"/>
      <c r="J3" s="95"/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72</v>
      </c>
      <c r="C4" s="4"/>
      <c r="D4" s="4"/>
      <c r="E4" s="4"/>
      <c r="F4" s="154" t="s">
        <v>73</v>
      </c>
      <c r="G4" s="30"/>
      <c r="H4" s="30"/>
      <c r="I4" s="30" t="s">
        <v>64</v>
      </c>
      <c r="J4" s="19" t="s">
        <v>77</v>
      </c>
      <c r="K4" s="30" t="s">
        <v>64</v>
      </c>
      <c r="L4" s="30" t="s">
        <v>64</v>
      </c>
      <c r="M4" s="30" t="s">
        <v>64</v>
      </c>
      <c r="N4" s="30"/>
      <c r="O4" s="30" t="s">
        <v>64</v>
      </c>
      <c r="P4" s="30"/>
      <c r="Q4" s="154" t="s">
        <v>73</v>
      </c>
      <c r="R4" s="30"/>
      <c r="S4" s="154" t="s">
        <v>73</v>
      </c>
      <c r="T4" s="30"/>
      <c r="U4" s="154" t="s">
        <v>73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136</v>
      </c>
      <c r="B5" s="93">
        <v>8000</v>
      </c>
      <c r="C5" s="94">
        <v>5202</v>
      </c>
      <c r="D5" s="93">
        <f>B5-C5-E5</f>
        <v>2678</v>
      </c>
      <c r="E5" s="94">
        <f>SUM(F5:BE5)</f>
        <v>120</v>
      </c>
      <c r="F5" s="95">
        <v>120</v>
      </c>
      <c r="G5" s="95"/>
      <c r="H5" s="95"/>
      <c r="I5" s="95"/>
      <c r="J5" s="95"/>
      <c r="K5" s="95"/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 t="s">
        <v>137</v>
      </c>
      <c r="B6" s="77"/>
      <c r="C6" s="94"/>
      <c r="D6" s="4"/>
      <c r="E6" s="4"/>
      <c r="F6" s="30" t="s">
        <v>138</v>
      </c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103</v>
      </c>
      <c r="B7" s="93">
        <v>50000</v>
      </c>
      <c r="C7" s="94">
        <v>22660</v>
      </c>
      <c r="D7" s="93">
        <f>B7-C7-E7</f>
        <v>24483.3</v>
      </c>
      <c r="E7" s="94">
        <f>SUM(F7:BE7)</f>
        <v>2856.7</v>
      </c>
      <c r="F7" s="95">
        <v>497</v>
      </c>
      <c r="G7" s="95">
        <v>493</v>
      </c>
      <c r="H7" s="95">
        <v>466</v>
      </c>
      <c r="I7" s="95">
        <v>453</v>
      </c>
      <c r="J7" s="95">
        <v>492.7</v>
      </c>
      <c r="K7" s="95">
        <v>455</v>
      </c>
      <c r="L7" s="95"/>
      <c r="M7" s="98"/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77"/>
      <c r="C8" s="94"/>
      <c r="D8" s="4"/>
      <c r="E8" s="4"/>
      <c r="F8" s="30"/>
      <c r="G8" s="30">
        <v>7986</v>
      </c>
      <c r="H8" s="30"/>
      <c r="I8" s="30"/>
      <c r="J8" s="30">
        <v>819</v>
      </c>
      <c r="K8" s="30"/>
      <c r="L8" s="30" t="s">
        <v>123</v>
      </c>
      <c r="M8" s="30"/>
      <c r="N8" s="30">
        <v>7994</v>
      </c>
      <c r="O8" s="30"/>
      <c r="P8" s="30"/>
      <c r="Q8" s="30">
        <v>801</v>
      </c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62</v>
      </c>
      <c r="B9" s="93">
        <v>8000</v>
      </c>
      <c r="C9" s="94">
        <v>3110</v>
      </c>
      <c r="D9" s="93">
        <f>B9-C9-E9</f>
        <v>3468</v>
      </c>
      <c r="E9" s="94">
        <f>SUM(F9:BE9)</f>
        <v>1422</v>
      </c>
      <c r="F9" s="95">
        <v>120</v>
      </c>
      <c r="G9" s="95">
        <v>47</v>
      </c>
      <c r="H9" s="95">
        <v>300</v>
      </c>
      <c r="I9" s="95">
        <v>655</v>
      </c>
      <c r="J9" s="95">
        <v>300</v>
      </c>
      <c r="K9" s="95"/>
      <c r="L9" s="95"/>
      <c r="M9" s="98"/>
      <c r="N9" s="95"/>
      <c r="O9" s="95"/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28</v>
      </c>
      <c r="B10" s="77"/>
      <c r="C10" s="4"/>
      <c r="D10" s="4"/>
      <c r="E10" s="4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97" customFormat="1">
      <c r="A11" s="92" t="s">
        <v>8</v>
      </c>
      <c r="B11" s="160">
        <v>48000</v>
      </c>
      <c r="C11" s="159">
        <v>6871</v>
      </c>
      <c r="D11" s="93">
        <f>B11-C11-E11</f>
        <v>41129</v>
      </c>
      <c r="E11" s="94">
        <f>SUM(F11:BE11)</f>
        <v>0</v>
      </c>
      <c r="F11" s="95"/>
      <c r="G11" s="95"/>
      <c r="H11" s="95"/>
      <c r="I11" s="95"/>
      <c r="J11" s="95"/>
      <c r="K11" s="95"/>
      <c r="L11" s="95"/>
      <c r="M11" s="95"/>
      <c r="N11" s="95"/>
      <c r="O11" s="95"/>
      <c r="P11" s="95"/>
      <c r="Q11" s="95"/>
      <c r="R11" s="95"/>
      <c r="S11" s="95"/>
      <c r="T11" s="95"/>
      <c r="U11" s="95"/>
      <c r="V11" s="95"/>
      <c r="W11" s="95"/>
      <c r="X11" s="95"/>
      <c r="Y11" s="95"/>
      <c r="Z11" s="95"/>
      <c r="AA11" s="95"/>
      <c r="AB11" s="95"/>
      <c r="AC11" s="95"/>
      <c r="AD11" s="95"/>
      <c r="AE11" s="95"/>
      <c r="AF11" s="95"/>
      <c r="AG11" s="95"/>
      <c r="AH11" s="95"/>
      <c r="AI11" s="96"/>
      <c r="AJ11" s="96"/>
      <c r="AK11" s="96"/>
      <c r="AL11" s="96"/>
      <c r="AM11" s="96"/>
      <c r="AN11" s="96"/>
      <c r="AO11" s="96"/>
      <c r="AP11" s="96"/>
      <c r="AQ11" s="96"/>
      <c r="AR11" s="96"/>
      <c r="AS11" s="96"/>
      <c r="AT11" s="96"/>
      <c r="AU11" s="96"/>
      <c r="AV11" s="96"/>
      <c r="AW11" s="96"/>
      <c r="AX11" s="96"/>
      <c r="AY11" s="96"/>
      <c r="AZ11" s="96"/>
    </row>
    <row r="12" spans="1:52">
      <c r="A12" s="13">
        <v>29</v>
      </c>
      <c r="B12" s="4"/>
      <c r="C12" s="4"/>
      <c r="D12" s="4"/>
      <c r="E12" s="4"/>
      <c r="F12" s="30"/>
      <c r="G12" s="30"/>
      <c r="H12" s="30">
        <v>3</v>
      </c>
      <c r="I12" s="30"/>
      <c r="J12" s="30"/>
      <c r="K12" s="30"/>
      <c r="L12" s="30"/>
      <c r="M12" s="30"/>
      <c r="N12" s="30">
        <v>9</v>
      </c>
      <c r="O12" s="19" t="s">
        <v>61</v>
      </c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44"/>
      <c r="AC12" s="44"/>
      <c r="AD12" s="44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7" customFormat="1">
      <c r="A13" s="132" t="s">
        <v>9</v>
      </c>
      <c r="B13" s="111">
        <v>63000</v>
      </c>
      <c r="C13" s="112">
        <v>5952</v>
      </c>
      <c r="D13" s="111">
        <f>B13-C13-E13</f>
        <v>54500.800000000003</v>
      </c>
      <c r="E13" s="112">
        <f>SUM(F13:BE13)</f>
        <v>2547.1999999999998</v>
      </c>
      <c r="F13" s="133">
        <v>380</v>
      </c>
      <c r="G13" s="134">
        <v>500</v>
      </c>
      <c r="H13" s="133">
        <v>389</v>
      </c>
      <c r="I13" s="134">
        <v>393.2</v>
      </c>
      <c r="J13" s="134">
        <v>489</v>
      </c>
      <c r="K13" s="134">
        <v>396</v>
      </c>
      <c r="L13" s="134"/>
      <c r="M13" s="134"/>
      <c r="N13" s="134"/>
      <c r="O13" s="134"/>
      <c r="P13" s="133"/>
      <c r="Q13" s="133"/>
      <c r="R13" s="133"/>
      <c r="S13" s="133"/>
      <c r="T13" s="133"/>
      <c r="U13" s="133"/>
      <c r="V13" s="133"/>
      <c r="W13" s="133"/>
      <c r="X13" s="133"/>
      <c r="Y13" s="133"/>
      <c r="Z13" s="135"/>
      <c r="AA13" s="136"/>
      <c r="AB13" s="136"/>
      <c r="AC13" s="136"/>
      <c r="AD13" s="136"/>
      <c r="AE13" s="136"/>
      <c r="AF13" s="136"/>
      <c r="AG13" s="136"/>
      <c r="AH13" s="136"/>
      <c r="AI13" s="136"/>
      <c r="AJ13" s="136"/>
      <c r="AK13" s="136"/>
      <c r="AL13" s="136"/>
      <c r="AM13" s="136"/>
      <c r="AN13" s="136"/>
      <c r="AO13" s="136"/>
      <c r="AP13" s="136"/>
      <c r="AQ13" s="136"/>
      <c r="AR13" s="136"/>
      <c r="AS13" s="136"/>
      <c r="AT13" s="136"/>
      <c r="AU13" s="136"/>
      <c r="AV13" s="136"/>
      <c r="AW13" s="136"/>
      <c r="AX13" s="136"/>
      <c r="AY13" s="136"/>
      <c r="AZ13" s="136"/>
    </row>
    <row r="14" spans="1:52">
      <c r="A14" s="13">
        <v>28</v>
      </c>
      <c r="B14" s="19" t="s">
        <v>115</v>
      </c>
      <c r="C14" s="4"/>
      <c r="D14" s="4"/>
      <c r="E14" s="4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30" customFormat="1">
      <c r="A15" s="144" t="s">
        <v>36</v>
      </c>
      <c r="B15" s="127">
        <v>21000</v>
      </c>
      <c r="C15" s="128">
        <v>18820</v>
      </c>
      <c r="D15" s="93">
        <f>B15-C15-E15</f>
        <v>2180</v>
      </c>
      <c r="E15" s="128">
        <f>SUM(F15:BE15)</f>
        <v>0</v>
      </c>
      <c r="F15" s="129"/>
      <c r="G15" s="129"/>
      <c r="H15" s="129"/>
      <c r="I15" s="129"/>
      <c r="J15" s="129"/>
      <c r="K15" s="129"/>
      <c r="L15" s="129"/>
      <c r="M15" s="129"/>
      <c r="N15" s="129"/>
      <c r="O15" s="129"/>
      <c r="P15" s="129"/>
      <c r="Q15" s="129"/>
      <c r="R15" s="129"/>
      <c r="S15" s="129"/>
      <c r="T15" s="129"/>
      <c r="U15" s="129"/>
      <c r="V15" s="129"/>
      <c r="W15" s="129"/>
      <c r="X15" s="129"/>
      <c r="Y15" s="129"/>
      <c r="Z15" s="138"/>
      <c r="AA15" s="22"/>
      <c r="AB15" s="22"/>
      <c r="AC15" s="22"/>
      <c r="AD15" s="22"/>
      <c r="AE15" s="22"/>
      <c r="AF15" s="22"/>
      <c r="AG15" s="22"/>
      <c r="AH15" s="22"/>
      <c r="AI15" s="22"/>
      <c r="AJ15" s="22"/>
      <c r="AK15" s="22"/>
      <c r="AL15" s="22"/>
      <c r="AM15" s="22"/>
      <c r="AN15" s="22"/>
      <c r="AO15" s="22"/>
      <c r="AP15" s="22"/>
      <c r="AQ15" s="22"/>
      <c r="AR15" s="22"/>
      <c r="AS15" s="22"/>
      <c r="AT15" s="22"/>
      <c r="AU15" s="22"/>
      <c r="AV15" s="22"/>
      <c r="AW15" s="22"/>
      <c r="AX15" s="22"/>
      <c r="AY15" s="22"/>
      <c r="AZ15" s="22"/>
    </row>
    <row r="16" spans="1:52">
      <c r="A16" s="143">
        <v>30</v>
      </c>
      <c r="B16" s="77">
        <v>9644</v>
      </c>
      <c r="C16" s="46"/>
      <c r="D16" s="13"/>
      <c r="E16" s="36" t="s">
        <v>53</v>
      </c>
      <c r="F16" s="30"/>
      <c r="G16" s="76"/>
      <c r="H16" s="148" t="s">
        <v>40</v>
      </c>
      <c r="I16" s="154" t="s">
        <v>59</v>
      </c>
      <c r="J16" s="163" t="s">
        <v>75</v>
      </c>
      <c r="K16" s="76">
        <v>6</v>
      </c>
      <c r="L16" s="76">
        <v>7</v>
      </c>
      <c r="M16" s="30">
        <v>8</v>
      </c>
      <c r="N16" s="30">
        <v>9</v>
      </c>
      <c r="O16" s="154" t="s">
        <v>59</v>
      </c>
      <c r="P16" s="154" t="s">
        <v>59</v>
      </c>
      <c r="Q16" s="162" t="s">
        <v>74</v>
      </c>
      <c r="R16" s="162" t="s">
        <v>75</v>
      </c>
      <c r="S16" s="162"/>
      <c r="T16" s="162"/>
      <c r="U16" s="30"/>
      <c r="V16" s="30"/>
      <c r="W16" s="30"/>
      <c r="X16" s="30"/>
      <c r="Y16" s="30"/>
      <c r="Z16" s="44"/>
      <c r="AA16" s="12"/>
      <c r="AB16" s="12"/>
      <c r="AC16" s="12"/>
      <c r="AD16" s="12"/>
      <c r="AE16" s="12"/>
      <c r="AF16" s="12"/>
      <c r="AG16" s="12"/>
      <c r="AH16" s="12"/>
      <c r="AI16" s="12"/>
      <c r="AJ16" s="12"/>
      <c r="AK16" s="12"/>
      <c r="AL16" s="12"/>
      <c r="AM16" s="12"/>
      <c r="AN16" s="12"/>
      <c r="AO16" s="12"/>
      <c r="AP16" s="12"/>
      <c r="AQ16" s="12"/>
      <c r="AR16" s="12"/>
      <c r="AS16" s="12"/>
      <c r="AT16" s="12"/>
      <c r="AU16" s="12"/>
      <c r="AV16" s="12"/>
      <c r="AW16" s="12"/>
      <c r="AX16" s="12"/>
      <c r="AY16" s="12"/>
      <c r="AZ16" s="12"/>
    </row>
    <row r="17" spans="1:52" s="102" customFormat="1">
      <c r="A17" s="99" t="s">
        <v>10</v>
      </c>
      <c r="B17" s="93">
        <v>17000</v>
      </c>
      <c r="C17" s="128">
        <v>4530</v>
      </c>
      <c r="D17" s="94">
        <f>B17-C17-E17</f>
        <v>11306</v>
      </c>
      <c r="E17" s="94">
        <f>SUM(F17:BE17)</f>
        <v>1164</v>
      </c>
      <c r="F17" s="95">
        <v>93</v>
      </c>
      <c r="G17" s="100">
        <v>111</v>
      </c>
      <c r="H17" s="100">
        <v>472</v>
      </c>
      <c r="I17" s="100">
        <v>488</v>
      </c>
      <c r="J17" s="100"/>
      <c r="K17" s="100"/>
      <c r="L17" s="100"/>
      <c r="M17" s="100"/>
      <c r="N17" s="100"/>
      <c r="O17" s="100"/>
      <c r="P17" s="100"/>
      <c r="Q17" s="100"/>
      <c r="R17" s="100"/>
      <c r="S17" s="100"/>
      <c r="T17" s="100"/>
      <c r="U17" s="100"/>
      <c r="V17" s="100"/>
      <c r="W17" s="100"/>
      <c r="X17" s="100"/>
      <c r="Y17" s="100"/>
      <c r="Z17" s="100"/>
      <c r="AA17" s="100"/>
      <c r="AB17" s="100"/>
      <c r="AC17" s="100"/>
      <c r="AD17" s="100"/>
      <c r="AE17" s="100"/>
      <c r="AF17" s="101"/>
      <c r="AG17" s="101"/>
      <c r="AH17" s="101"/>
      <c r="AI17" s="101"/>
      <c r="AJ17" s="101"/>
      <c r="AK17" s="101"/>
      <c r="AL17" s="101"/>
      <c r="AM17" s="101"/>
      <c r="AN17" s="101"/>
      <c r="AO17" s="101"/>
      <c r="AP17" s="101"/>
      <c r="AQ17" s="101"/>
      <c r="AR17" s="101"/>
      <c r="AS17" s="101"/>
      <c r="AT17" s="101"/>
      <c r="AU17" s="101"/>
      <c r="AV17" s="101"/>
      <c r="AW17" s="101"/>
      <c r="AX17" s="101"/>
      <c r="AY17" s="101"/>
      <c r="AZ17" s="101"/>
    </row>
    <row r="18" spans="1:52" s="60" customFormat="1">
      <c r="A18" s="13">
        <v>30</v>
      </c>
      <c r="B18" s="77"/>
      <c r="C18" s="57"/>
      <c r="D18" s="58"/>
      <c r="E18" s="58"/>
      <c r="F18" s="156"/>
      <c r="G18" s="156"/>
      <c r="H18" s="156"/>
      <c r="I18" s="156"/>
      <c r="J18" s="156"/>
      <c r="K18" s="156"/>
      <c r="L18" s="156"/>
      <c r="M18" s="156"/>
      <c r="N18" s="156"/>
      <c r="O18" s="156"/>
      <c r="P18" s="156"/>
      <c r="Q18" s="156"/>
      <c r="R18" s="156"/>
      <c r="S18" s="156"/>
      <c r="T18" s="156"/>
      <c r="U18" s="156"/>
      <c r="V18" s="156"/>
      <c r="W18" s="58"/>
      <c r="X18" s="58"/>
      <c r="Y18" s="58"/>
      <c r="Z18" s="58"/>
      <c r="AA18" s="58"/>
      <c r="AB18" s="58"/>
      <c r="AC18" s="59"/>
      <c r="AD18" s="59"/>
      <c r="AE18" s="59"/>
      <c r="AF18" s="59"/>
      <c r="AG18" s="59"/>
      <c r="AH18" s="59"/>
      <c r="AI18" s="59"/>
      <c r="AJ18" s="59"/>
      <c r="AK18" s="59"/>
      <c r="AL18" s="59"/>
      <c r="AM18" s="59"/>
      <c r="AN18" s="59"/>
      <c r="AO18" s="59"/>
      <c r="AP18" s="59"/>
      <c r="AQ18" s="59"/>
      <c r="AR18" s="59"/>
      <c r="AS18" s="59"/>
      <c r="AT18" s="59"/>
      <c r="AU18" s="59"/>
      <c r="AV18" s="59"/>
      <c r="AW18" s="59"/>
      <c r="AX18" s="59"/>
      <c r="AY18" s="59"/>
      <c r="AZ18" s="59"/>
    </row>
    <row r="19" spans="1:52" s="67" customFormat="1">
      <c r="A19" s="62" t="s">
        <v>18</v>
      </c>
      <c r="B19" s="63">
        <v>10000</v>
      </c>
      <c r="C19" s="128">
        <v>3980</v>
      </c>
      <c r="D19" s="63">
        <f>B19-C19-E19</f>
        <v>5381</v>
      </c>
      <c r="E19" s="64">
        <f>SUM(F19:BE19)</f>
        <v>639</v>
      </c>
      <c r="F19" s="65">
        <v>639</v>
      </c>
      <c r="G19" s="65"/>
      <c r="H19" s="65"/>
      <c r="I19" s="65"/>
      <c r="J19" s="65"/>
      <c r="K19" s="65"/>
      <c r="L19" s="65"/>
      <c r="M19" s="65"/>
      <c r="N19" s="65"/>
      <c r="O19" s="65"/>
      <c r="P19" s="65"/>
      <c r="Q19" s="65"/>
      <c r="R19" s="65"/>
      <c r="S19" s="65"/>
      <c r="T19" s="65"/>
      <c r="U19" s="65"/>
      <c r="V19" s="65"/>
      <c r="W19" s="65"/>
      <c r="X19" s="65"/>
      <c r="Y19" s="65"/>
      <c r="Z19" s="66"/>
      <c r="AA19" s="20"/>
      <c r="AB19" s="20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0"/>
      <c r="AN19" s="20"/>
      <c r="AO19" s="20"/>
      <c r="AP19" s="20"/>
      <c r="AQ19" s="20"/>
      <c r="AR19" s="20"/>
      <c r="AS19" s="20"/>
      <c r="AT19" s="20"/>
      <c r="AU19" s="20"/>
      <c r="AV19" s="20"/>
      <c r="AW19" s="20"/>
      <c r="AX19" s="20"/>
      <c r="AY19" s="20"/>
      <c r="AZ19" s="20"/>
    </row>
    <row r="20" spans="1:52" s="8" customFormat="1">
      <c r="A20" s="13" t="s">
        <v>116</v>
      </c>
      <c r="B20" s="10">
        <f>SUM(B3,B5,B7,B9,B11,B13,B15,B17,B19)</f>
        <v>250000</v>
      </c>
      <c r="C20" s="61">
        <f>SUM(C3,C5,C7,C9,C11,C13,C15,C17,C19)</f>
        <v>78957</v>
      </c>
      <c r="D20" s="6">
        <f>SUM(D3,D5,D7,D9,D11,D13,D15,D17,D19)</f>
        <v>162294.1</v>
      </c>
      <c r="E20" s="6">
        <f>SUM(E3,E5,E7,E9,E11,E13,E15,E17,E19)</f>
        <v>8748.9</v>
      </c>
      <c r="F20" s="90"/>
      <c r="G20" s="90" t="s">
        <v>119</v>
      </c>
      <c r="H20" s="90" t="s">
        <v>49</v>
      </c>
      <c r="I20" s="90" t="s">
        <v>50</v>
      </c>
      <c r="J20" s="90" t="s">
        <v>51</v>
      </c>
      <c r="K20" s="90" t="s">
        <v>52</v>
      </c>
      <c r="L20" s="90"/>
      <c r="M20" s="90"/>
      <c r="N20" s="90"/>
      <c r="O20" s="90"/>
      <c r="P20" s="90"/>
      <c r="Q20" s="90"/>
      <c r="R20" s="90"/>
      <c r="S20" s="90"/>
      <c r="T20" s="90"/>
      <c r="U20" s="90"/>
      <c r="V20" s="6"/>
      <c r="W20" s="6"/>
      <c r="X20" s="6"/>
      <c r="Y20" s="6"/>
      <c r="Z20" s="9"/>
      <c r="AA20" s="9"/>
      <c r="AB20" s="9"/>
      <c r="AC20" s="9"/>
      <c r="AD20" s="9"/>
      <c r="AE20" s="9"/>
      <c r="AF20" s="9"/>
      <c r="AG20" s="9"/>
      <c r="AH20" s="9"/>
      <c r="AI20" s="9"/>
      <c r="AJ20" s="9"/>
      <c r="AK20" s="9"/>
      <c r="AL20" s="9"/>
      <c r="AM20" s="9"/>
      <c r="AN20" s="9"/>
      <c r="AO20" s="9"/>
      <c r="AP20" s="9"/>
      <c r="AQ20" s="9"/>
      <c r="AR20" s="9"/>
      <c r="AS20" s="9"/>
      <c r="AT20" s="9"/>
      <c r="AU20" s="9"/>
      <c r="AV20" s="9"/>
      <c r="AW20" s="9"/>
      <c r="AX20" s="9"/>
      <c r="AY20" s="9"/>
      <c r="AZ20" s="9"/>
    </row>
    <row r="21" spans="1:52" s="54" customFormat="1">
      <c r="A21" s="48" t="s">
        <v>15</v>
      </c>
      <c r="B21" s="49">
        <v>30000</v>
      </c>
      <c r="C21" s="50"/>
      <c r="D21" s="50">
        <f>B21-C21-E21</f>
        <v>30000</v>
      </c>
      <c r="E21" s="50">
        <f>SUM(F21:BE21)</f>
        <v>0</v>
      </c>
      <c r="F21" s="51"/>
      <c r="G21" s="76" t="s">
        <v>148</v>
      </c>
      <c r="H21" s="76"/>
      <c r="I21" s="76"/>
      <c r="J21" s="76"/>
      <c r="K21" s="76"/>
      <c r="L21" s="76"/>
      <c r="M21" s="76"/>
      <c r="N21" s="76"/>
      <c r="O21" s="76"/>
      <c r="P21" s="76"/>
      <c r="Q21" s="51"/>
      <c r="R21" s="51"/>
      <c r="S21" s="51"/>
      <c r="T21" s="51"/>
      <c r="U21" s="51"/>
      <c r="V21" s="52"/>
      <c r="W21" s="52"/>
      <c r="X21" s="51"/>
      <c r="Y21" s="51"/>
      <c r="Z21" s="53"/>
      <c r="AA21" s="53"/>
      <c r="AB21" s="53"/>
      <c r="AC21" s="53"/>
      <c r="AD21" s="53"/>
      <c r="AE21" s="53"/>
      <c r="AF21" s="53"/>
      <c r="AG21" s="53"/>
      <c r="AH21" s="53"/>
      <c r="AI21" s="53"/>
      <c r="AJ21" s="53"/>
      <c r="AK21" s="53"/>
      <c r="AL21" s="53"/>
      <c r="AM21" s="53"/>
      <c r="AN21" s="53"/>
      <c r="AO21" s="53"/>
      <c r="AP21" s="53"/>
      <c r="AQ21" s="53"/>
      <c r="AR21" s="53"/>
      <c r="AS21" s="53"/>
      <c r="AT21" s="53"/>
      <c r="AU21" s="53"/>
      <c r="AV21" s="53"/>
      <c r="AW21" s="53"/>
      <c r="AX21" s="53"/>
      <c r="AY21" s="53"/>
      <c r="AZ21" s="53"/>
    </row>
    <row r="22" spans="1:52" s="54" customFormat="1">
      <c r="A22" s="48" t="s">
        <v>16</v>
      </c>
      <c r="B22" s="49">
        <v>14</v>
      </c>
      <c r="C22" s="55"/>
      <c r="D22" s="55"/>
      <c r="E22" s="55"/>
      <c r="F22" s="49"/>
      <c r="G22" s="76"/>
      <c r="H22" s="76"/>
      <c r="I22" s="76"/>
      <c r="J22" s="76"/>
      <c r="K22" s="79"/>
      <c r="L22" s="80"/>
      <c r="M22" s="76"/>
      <c r="N22" s="75"/>
      <c r="O22" s="76"/>
      <c r="P22" s="76"/>
      <c r="Q22" s="49"/>
      <c r="R22" s="51"/>
      <c r="S22" s="51"/>
      <c r="T22" s="51"/>
      <c r="U22" s="51"/>
      <c r="V22" s="51"/>
      <c r="W22" s="51"/>
      <c r="X22" s="51"/>
      <c r="Y22" s="51"/>
      <c r="Z22" s="53"/>
      <c r="AA22" s="53"/>
      <c r="AB22" s="53"/>
      <c r="AC22" s="53"/>
      <c r="AD22" s="53"/>
      <c r="AE22" s="53"/>
      <c r="AF22" s="53"/>
      <c r="AG22" s="53"/>
      <c r="AH22" s="53"/>
      <c r="AI22" s="53"/>
      <c r="AJ22" s="53"/>
      <c r="AK22" s="53"/>
      <c r="AL22" s="53"/>
      <c r="AM22" s="53"/>
      <c r="AN22" s="53"/>
      <c r="AO22" s="53"/>
      <c r="AP22" s="53"/>
      <c r="AQ22" s="53"/>
      <c r="AR22" s="53"/>
      <c r="AS22" s="53"/>
      <c r="AT22" s="53"/>
      <c r="AU22" s="53"/>
      <c r="AV22" s="53"/>
      <c r="AW22" s="53"/>
      <c r="AX22" s="53"/>
      <c r="AY22" s="53"/>
      <c r="AZ22" s="53"/>
    </row>
    <row r="23" spans="1:52" s="102" customFormat="1">
      <c r="A23" s="99" t="s">
        <v>31</v>
      </c>
      <c r="B23" s="93">
        <v>35000</v>
      </c>
      <c r="C23" s="152">
        <f>SUM(D24,E24:F24)</f>
        <v>16980</v>
      </c>
      <c r="D23" s="103">
        <f>B23-C23-E23</f>
        <v>2081.2999999999993</v>
      </c>
      <c r="E23" s="93">
        <f>SUM(F23:BE23)</f>
        <v>15938.7</v>
      </c>
      <c r="F23" s="100">
        <v>12200</v>
      </c>
      <c r="G23" s="100">
        <v>359</v>
      </c>
      <c r="H23" s="100">
        <v>475</v>
      </c>
      <c r="I23" s="100">
        <v>255.7</v>
      </c>
      <c r="J23" s="100">
        <v>189</v>
      </c>
      <c r="K23" s="100">
        <v>474</v>
      </c>
      <c r="L23" s="100">
        <v>500</v>
      </c>
      <c r="M23" s="100">
        <v>486</v>
      </c>
      <c r="N23" s="100">
        <v>500</v>
      </c>
      <c r="O23" s="100">
        <v>500</v>
      </c>
      <c r="P23" s="95"/>
      <c r="Q23" s="100"/>
      <c r="R23" s="100"/>
      <c r="S23" s="100"/>
      <c r="T23" s="93"/>
      <c r="U23" s="93"/>
      <c r="V23" s="93"/>
      <c r="W23" s="93"/>
      <c r="X23" s="93"/>
      <c r="Y23" s="93"/>
      <c r="Z23" s="101"/>
      <c r="AA23" s="101"/>
      <c r="AB23" s="101"/>
      <c r="AC23" s="101"/>
      <c r="AD23" s="101"/>
      <c r="AE23" s="101"/>
      <c r="AF23" s="101"/>
      <c r="AG23" s="101"/>
      <c r="AH23" s="101"/>
      <c r="AI23" s="101"/>
      <c r="AJ23" s="101"/>
      <c r="AK23" s="101"/>
      <c r="AL23" s="101"/>
      <c r="AM23" s="101"/>
      <c r="AN23" s="101"/>
      <c r="AO23" s="101"/>
      <c r="AP23" s="101"/>
      <c r="AQ23" s="101"/>
      <c r="AR23" s="101"/>
      <c r="AS23" s="101"/>
      <c r="AT23" s="101"/>
      <c r="AU23" s="101"/>
      <c r="AV23" s="101"/>
      <c r="AW23" s="101"/>
      <c r="AX23" s="101"/>
      <c r="AY23" s="101"/>
      <c r="AZ23" s="101"/>
    </row>
    <row r="24" spans="1:52">
      <c r="A24" s="19" t="s">
        <v>26</v>
      </c>
      <c r="B24" s="29" t="s">
        <v>87</v>
      </c>
      <c r="C24" s="153"/>
      <c r="D24" s="82">
        <v>16808</v>
      </c>
      <c r="E24" s="82">
        <v>172</v>
      </c>
      <c r="F24" s="82">
        <v>0</v>
      </c>
      <c r="G24" s="154"/>
      <c r="H24" s="154"/>
      <c r="I24" s="154"/>
      <c r="J24" s="154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09" customFormat="1">
      <c r="A25" s="104" t="s">
        <v>6</v>
      </c>
      <c r="B25" s="105">
        <v>31000</v>
      </c>
      <c r="C25" s="94">
        <v>0</v>
      </c>
      <c r="D25" s="198">
        <f>B25-C25-E25</f>
        <v>17592</v>
      </c>
      <c r="E25" s="105">
        <f>SUM(F25:BE25)</f>
        <v>13408</v>
      </c>
      <c r="F25" s="107">
        <v>2448</v>
      </c>
      <c r="G25" s="107">
        <v>1000</v>
      </c>
      <c r="H25" s="107">
        <v>8740</v>
      </c>
      <c r="I25" s="107">
        <v>520</v>
      </c>
      <c r="J25" s="107">
        <v>500</v>
      </c>
      <c r="K25" s="107">
        <v>200</v>
      </c>
      <c r="L25" s="107"/>
      <c r="M25" s="107"/>
      <c r="N25" s="107"/>
      <c r="O25" s="107"/>
      <c r="P25" s="154"/>
      <c r="Q25" s="107"/>
      <c r="R25" s="107"/>
      <c r="S25" s="107"/>
      <c r="T25" s="107"/>
      <c r="U25" s="107"/>
      <c r="V25" s="105"/>
      <c r="W25" s="105"/>
      <c r="X25" s="105"/>
      <c r="Y25" s="105"/>
      <c r="Z25" s="108"/>
      <c r="AA25" s="108"/>
      <c r="AB25" s="108"/>
      <c r="AC25" s="108"/>
      <c r="AD25" s="108"/>
      <c r="AE25" s="108"/>
      <c r="AF25" s="108"/>
      <c r="AG25" s="108"/>
      <c r="AH25" s="108"/>
      <c r="AI25" s="108"/>
      <c r="AJ25" s="108"/>
      <c r="AK25" s="108"/>
      <c r="AL25" s="108"/>
      <c r="AM25" s="108"/>
      <c r="AN25" s="108"/>
      <c r="AO25" s="108"/>
      <c r="AP25" s="108"/>
      <c r="AQ25" s="108"/>
      <c r="AR25" s="108"/>
      <c r="AS25" s="108"/>
      <c r="AT25" s="108"/>
      <c r="AU25" s="108"/>
      <c r="AV25" s="108"/>
      <c r="AW25" s="108"/>
      <c r="AX25" s="108"/>
      <c r="AY25" s="108"/>
      <c r="AZ25" s="108"/>
    </row>
    <row r="26" spans="1:52">
      <c r="A26" s="19"/>
      <c r="B26" s="13" t="s">
        <v>147</v>
      </c>
      <c r="C26" s="18"/>
      <c r="D26" s="4"/>
      <c r="E26" s="36" t="s">
        <v>92</v>
      </c>
      <c r="F26" s="154" t="s">
        <v>118</v>
      </c>
      <c r="G26" s="30" t="s">
        <v>55</v>
      </c>
      <c r="H26" s="195" t="s">
        <v>133</v>
      </c>
      <c r="I26" s="30" t="s">
        <v>57</v>
      </c>
      <c r="J26" s="154" t="s">
        <v>58</v>
      </c>
      <c r="K26" s="154" t="s">
        <v>106</v>
      </c>
      <c r="L26" s="119" t="s">
        <v>107</v>
      </c>
      <c r="M26" s="119" t="s">
        <v>58</v>
      </c>
      <c r="N26" s="30" t="s">
        <v>55</v>
      </c>
      <c r="O26" s="30" t="s">
        <v>56</v>
      </c>
      <c r="P26" s="30" t="s">
        <v>57</v>
      </c>
      <c r="Q26" s="30"/>
      <c r="R26" s="30"/>
      <c r="S26" s="30"/>
      <c r="T26" s="30"/>
      <c r="U26" s="30"/>
      <c r="V26" s="30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97" customFormat="1">
      <c r="A27" s="92" t="s">
        <v>32</v>
      </c>
      <c r="B27" s="93">
        <v>35000</v>
      </c>
      <c r="C27" s="94">
        <v>0</v>
      </c>
      <c r="D27" s="94">
        <f>B27-C27-E27</f>
        <v>32412</v>
      </c>
      <c r="E27" s="94">
        <f>SUM(F27:BE27)</f>
        <v>2588</v>
      </c>
      <c r="F27" s="95">
        <v>500</v>
      </c>
      <c r="G27" s="98">
        <v>498</v>
      </c>
      <c r="H27" s="98">
        <v>1000</v>
      </c>
      <c r="I27" s="98">
        <v>102</v>
      </c>
      <c r="J27" s="98">
        <v>488</v>
      </c>
      <c r="K27" s="98"/>
      <c r="L27" s="98"/>
      <c r="M27" s="98"/>
      <c r="N27" s="98"/>
      <c r="O27" s="98"/>
      <c r="P27" s="98"/>
      <c r="Q27" s="98"/>
      <c r="R27" s="94"/>
      <c r="S27" s="94"/>
      <c r="T27" s="94"/>
      <c r="U27" s="94"/>
      <c r="V27" s="94"/>
      <c r="W27" s="94"/>
      <c r="X27" s="94"/>
      <c r="Y27" s="94"/>
      <c r="Z27" s="94"/>
      <c r="AA27" s="94"/>
      <c r="AB27" s="94"/>
      <c r="AC27" s="94"/>
      <c r="AD27" s="94"/>
      <c r="AE27" s="94"/>
      <c r="AF27" s="94"/>
      <c r="AG27" s="94"/>
      <c r="AH27" s="94"/>
      <c r="AI27" s="94"/>
      <c r="AJ27" s="94"/>
      <c r="AK27" s="94"/>
      <c r="AL27" s="94"/>
      <c r="AM27" s="94"/>
      <c r="AN27" s="94"/>
      <c r="AO27" s="94"/>
      <c r="AP27" s="94"/>
      <c r="AQ27" s="94"/>
      <c r="AR27" s="94"/>
      <c r="AS27" s="94"/>
      <c r="AT27" s="96"/>
      <c r="AU27" s="96"/>
      <c r="AV27" s="96"/>
      <c r="AW27" s="96"/>
      <c r="AX27" s="96"/>
      <c r="AY27" s="96"/>
      <c r="AZ27" s="96"/>
    </row>
    <row r="28" spans="1:52" s="2" customFormat="1">
      <c r="A28" s="82"/>
      <c r="B28" s="29" t="s">
        <v>134</v>
      </c>
      <c r="C28" s="46"/>
      <c r="D28" s="3"/>
      <c r="E28" s="3"/>
      <c r="F28" s="30"/>
      <c r="G28" s="30"/>
      <c r="H28" s="154">
        <v>1547</v>
      </c>
      <c r="I28" s="30"/>
      <c r="J28" s="154">
        <v>8719</v>
      </c>
      <c r="K28" s="30"/>
      <c r="L28" s="30"/>
      <c r="M28" s="30"/>
      <c r="N28" s="30"/>
      <c r="O28" s="154" t="s">
        <v>120</v>
      </c>
      <c r="P28" s="154" t="s">
        <v>120</v>
      </c>
      <c r="Q28" s="154" t="s">
        <v>120</v>
      </c>
      <c r="R28" s="154" t="s">
        <v>120</v>
      </c>
      <c r="S28" s="154" t="s">
        <v>122</v>
      </c>
      <c r="T28" s="19" t="s">
        <v>121</v>
      </c>
      <c r="U28" s="30"/>
      <c r="V28" s="30"/>
      <c r="W28" s="3"/>
      <c r="X28" s="3"/>
      <c r="Y28" s="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/>
      <c r="AR28" s="43"/>
      <c r="AS28" s="43"/>
      <c r="AT28" s="43"/>
      <c r="AU28" s="43"/>
      <c r="AV28" s="43"/>
      <c r="AW28" s="43"/>
      <c r="AX28" s="43"/>
      <c r="AY28" s="43"/>
      <c r="AZ28" s="43"/>
    </row>
    <row r="29" spans="1:52" s="120" customFormat="1">
      <c r="A29" s="116" t="s">
        <v>7</v>
      </c>
      <c r="B29" s="117">
        <v>13000</v>
      </c>
      <c r="C29" s="118">
        <v>0</v>
      </c>
      <c r="D29" s="117">
        <f>B29-C29-E29</f>
        <v>13000</v>
      </c>
      <c r="E29" s="118">
        <f>SUM(F29:BE29)</f>
        <v>0</v>
      </c>
      <c r="F29" s="119"/>
      <c r="G29" s="119"/>
      <c r="H29" s="119"/>
      <c r="I29" s="119"/>
      <c r="J29" s="119"/>
      <c r="K29" s="119"/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5"/>
      <c r="B30" s="29" t="s">
        <v>149</v>
      </c>
      <c r="C30" s="4"/>
      <c r="D30" s="4"/>
      <c r="E30" s="4"/>
      <c r="F30" s="30"/>
      <c r="G30" s="154" t="s">
        <v>140</v>
      </c>
      <c r="H30" s="154"/>
      <c r="I30" s="36"/>
      <c r="J30" s="154" t="s">
        <v>140</v>
      </c>
      <c r="K30" s="154"/>
      <c r="L30" s="154" t="s">
        <v>140</v>
      </c>
      <c r="M30" s="154"/>
      <c r="N30" s="154"/>
      <c r="O30" s="154"/>
      <c r="P30" s="154"/>
      <c r="Q30" s="154"/>
      <c r="R30" s="154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0" customFormat="1">
      <c r="A31" s="116" t="s">
        <v>60</v>
      </c>
      <c r="B31" s="117">
        <v>20000</v>
      </c>
      <c r="C31" s="118">
        <f>SUM(F32,E32)</f>
        <v>0</v>
      </c>
      <c r="D31" s="117">
        <f>B31-C31-E31</f>
        <v>20000</v>
      </c>
      <c r="E31" s="118">
        <f>SUM(F31:BE31)</f>
        <v>0</v>
      </c>
      <c r="F31" s="119"/>
      <c r="G31" s="119"/>
      <c r="H31" s="119"/>
      <c r="I31" s="119"/>
      <c r="J31" s="119"/>
      <c r="K31" s="119"/>
      <c r="L31" s="119"/>
      <c r="M31" s="119"/>
      <c r="N31" s="119"/>
      <c r="O31" s="119"/>
      <c r="P31" s="119"/>
      <c r="Q31" s="119"/>
      <c r="R31" s="119"/>
      <c r="S31" s="119"/>
      <c r="T31" s="117"/>
      <c r="U31" s="117"/>
      <c r="V31" s="117"/>
      <c r="W31" s="117"/>
      <c r="X31" s="117"/>
      <c r="Y31" s="117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</row>
    <row r="32" spans="1:52">
      <c r="A32" s="155" t="s">
        <v>63</v>
      </c>
      <c r="B32" s="29" t="s">
        <v>134</v>
      </c>
      <c r="C32" s="36" t="s">
        <v>26</v>
      </c>
      <c r="D32" s="30"/>
      <c r="E32" s="82">
        <v>0</v>
      </c>
      <c r="F32" s="82">
        <v>0</v>
      </c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26" customFormat="1">
      <c r="A33" s="121" t="s">
        <v>5</v>
      </c>
      <c r="B33" s="122">
        <v>52000</v>
      </c>
      <c r="C33" s="123">
        <v>0</v>
      </c>
      <c r="D33" s="123">
        <f>B33-C33-E33</f>
        <v>40741.599999999999</v>
      </c>
      <c r="E33" s="122">
        <f>SUM(F33:BE33)</f>
        <v>11258.4</v>
      </c>
      <c r="F33" s="124">
        <v>10200</v>
      </c>
      <c r="G33" s="124">
        <v>286</v>
      </c>
      <c r="H33" s="124">
        <v>386</v>
      </c>
      <c r="I33" s="124">
        <v>386.4</v>
      </c>
      <c r="J33" s="124"/>
      <c r="K33" s="124"/>
      <c r="L33" s="124"/>
      <c r="M33" s="124"/>
      <c r="N33" s="124"/>
      <c r="O33" s="124"/>
      <c r="P33" s="124"/>
      <c r="Q33" s="124"/>
      <c r="R33" s="124"/>
      <c r="S33" s="124"/>
      <c r="T33" s="124"/>
      <c r="U33" s="122"/>
      <c r="V33" s="122"/>
      <c r="W33" s="122"/>
      <c r="X33" s="122"/>
      <c r="Y33" s="122"/>
      <c r="Z33" s="125"/>
      <c r="AA33" s="125"/>
      <c r="AB33" s="125"/>
      <c r="AC33" s="125"/>
      <c r="AD33" s="125"/>
      <c r="AE33" s="125"/>
      <c r="AF33" s="125"/>
      <c r="AG33" s="125"/>
      <c r="AH33" s="125"/>
      <c r="AI33" s="125"/>
      <c r="AJ33" s="125"/>
      <c r="AK33" s="125"/>
      <c r="AL33" s="125"/>
      <c r="AM33" s="125"/>
      <c r="AN33" s="125"/>
      <c r="AO33" s="125"/>
      <c r="AP33" s="125"/>
      <c r="AQ33" s="125"/>
      <c r="AR33" s="125"/>
      <c r="AS33" s="125"/>
      <c r="AT33" s="125"/>
      <c r="AU33" s="125"/>
      <c r="AV33" s="125"/>
      <c r="AW33" s="125"/>
      <c r="AX33" s="125"/>
      <c r="AY33" s="125"/>
      <c r="AZ33" s="125"/>
    </row>
    <row r="34" spans="1:52">
      <c r="A34" s="5"/>
      <c r="B34" s="13" t="s">
        <v>135</v>
      </c>
      <c r="C34" s="68"/>
      <c r="D34" s="4"/>
      <c r="E34" s="36" t="s">
        <v>39</v>
      </c>
      <c r="F34" s="30" t="s">
        <v>58</v>
      </c>
      <c r="G34" s="168" t="s">
        <v>88</v>
      </c>
      <c r="H34" s="30"/>
      <c r="I34" s="30"/>
      <c r="J34" s="154" t="s">
        <v>139</v>
      </c>
      <c r="K34" s="30"/>
      <c r="L34" s="30">
        <v>1</v>
      </c>
      <c r="M34" s="30">
        <v>2</v>
      </c>
      <c r="N34" s="30">
        <v>3</v>
      </c>
      <c r="O34" s="30"/>
      <c r="P34" s="168" t="s">
        <v>88</v>
      </c>
      <c r="Q34" s="32"/>
      <c r="R34" s="32"/>
      <c r="S34" s="30"/>
      <c r="T34" s="30"/>
      <c r="U34" s="30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15" customFormat="1">
      <c r="A35" s="110" t="s">
        <v>19</v>
      </c>
      <c r="B35" s="131">
        <f>SUM(A41,-B19)</f>
        <v>10000</v>
      </c>
      <c r="C35" s="112">
        <v>0</v>
      </c>
      <c r="D35" s="111">
        <f>B35-C35-E35</f>
        <v>10000</v>
      </c>
      <c r="E35" s="111">
        <f>SUM(F35:BE35)</f>
        <v>0</v>
      </c>
      <c r="F35" s="113"/>
      <c r="G35" s="113"/>
      <c r="H35" s="113"/>
      <c r="I35" s="113"/>
      <c r="J35" s="113"/>
      <c r="K35" s="113"/>
      <c r="L35" s="113"/>
      <c r="M35" s="113"/>
      <c r="N35" s="113"/>
      <c r="O35" s="113"/>
      <c r="P35" s="113"/>
      <c r="Q35" s="113"/>
      <c r="R35" s="113"/>
      <c r="S35" s="113"/>
      <c r="T35" s="113"/>
      <c r="U35" s="111"/>
      <c r="V35" s="111"/>
      <c r="W35" s="111"/>
      <c r="X35" s="111"/>
      <c r="Y35" s="111"/>
      <c r="Z35" s="111"/>
      <c r="AA35" s="111"/>
      <c r="AB35" s="111"/>
      <c r="AC35" s="111"/>
      <c r="AD35" s="111"/>
      <c r="AE35" s="111"/>
      <c r="AF35" s="111"/>
      <c r="AG35" s="111"/>
      <c r="AH35" s="111"/>
      <c r="AI35" s="111"/>
      <c r="AJ35" s="111"/>
      <c r="AK35" s="111"/>
      <c r="AL35" s="114"/>
      <c r="AM35" s="114"/>
      <c r="AN35" s="114"/>
      <c r="AO35" s="114"/>
      <c r="AP35" s="114"/>
      <c r="AQ35" s="114"/>
      <c r="AR35" s="114"/>
      <c r="AS35" s="114"/>
      <c r="AT35" s="114"/>
      <c r="AU35" s="114"/>
      <c r="AV35" s="114"/>
      <c r="AW35" s="114"/>
      <c r="AX35" s="114"/>
      <c r="AY35" s="114"/>
      <c r="AZ35" s="114"/>
    </row>
    <row r="36" spans="1:52">
      <c r="A36" s="35">
        <v>1105</v>
      </c>
      <c r="B36" s="13" t="s">
        <v>150</v>
      </c>
      <c r="C36" s="29"/>
      <c r="D36" s="106"/>
      <c r="E36" s="36" t="s">
        <v>20</v>
      </c>
      <c r="F36" s="30">
        <v>1</v>
      </c>
      <c r="G36" s="30">
        <v>2</v>
      </c>
      <c r="H36" s="30">
        <v>3</v>
      </c>
      <c r="I36" s="30">
        <v>4</v>
      </c>
      <c r="J36" s="30">
        <v>5</v>
      </c>
      <c r="K36" s="30">
        <v>6</v>
      </c>
      <c r="L36" s="154"/>
      <c r="M36" s="4"/>
      <c r="N36" s="30"/>
      <c r="O36" s="154"/>
      <c r="P36" s="154"/>
      <c r="Q36" s="154"/>
      <c r="R36" s="167"/>
      <c r="S36" s="167"/>
      <c r="T36" s="154"/>
      <c r="U36" s="15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102" customFormat="1">
      <c r="A37" s="99" t="s">
        <v>144</v>
      </c>
      <c r="B37" s="93">
        <v>18000</v>
      </c>
      <c r="C37" s="94">
        <f>SUM(F40,G40)</f>
        <v>0</v>
      </c>
      <c r="D37" s="93">
        <f>B37-C37-E37</f>
        <v>8525</v>
      </c>
      <c r="E37" s="93">
        <f>SUM(F37:BE37)</f>
        <v>9475</v>
      </c>
      <c r="F37" s="100">
        <v>8000</v>
      </c>
      <c r="G37" s="100">
        <v>500</v>
      </c>
      <c r="H37" s="100">
        <v>499</v>
      </c>
      <c r="I37" s="100">
        <v>476</v>
      </c>
      <c r="J37" s="100"/>
      <c r="K37" s="100"/>
      <c r="L37" s="100"/>
      <c r="M37" s="100"/>
      <c r="N37" s="100"/>
      <c r="O37" s="100"/>
      <c r="P37" s="100"/>
      <c r="Q37" s="100"/>
      <c r="R37" s="100"/>
      <c r="S37" s="100"/>
      <c r="T37" s="93"/>
      <c r="U37" s="93"/>
      <c r="V37" s="93"/>
      <c r="W37" s="93"/>
      <c r="X37" s="93"/>
      <c r="Y37" s="93"/>
      <c r="Z37" s="101"/>
      <c r="AA37" s="101"/>
      <c r="AB37" s="101"/>
      <c r="AC37" s="101"/>
      <c r="AD37" s="101"/>
      <c r="AE37" s="101"/>
      <c r="AF37" s="101"/>
      <c r="AG37" s="101"/>
      <c r="AH37" s="101"/>
      <c r="AI37" s="101"/>
      <c r="AJ37" s="101"/>
      <c r="AK37" s="101"/>
      <c r="AL37" s="101"/>
      <c r="AM37" s="101"/>
      <c r="AN37" s="101"/>
      <c r="AO37" s="101"/>
      <c r="AP37" s="101"/>
      <c r="AQ37" s="101"/>
      <c r="AR37" s="101"/>
      <c r="AS37" s="101"/>
      <c r="AT37" s="101"/>
      <c r="AU37" s="101"/>
      <c r="AV37" s="101"/>
      <c r="AW37" s="101"/>
      <c r="AX37" s="101"/>
      <c r="AY37" s="101"/>
      <c r="AZ37" s="101"/>
    </row>
    <row r="38" spans="1:52">
      <c r="A38" s="82" t="s">
        <v>145</v>
      </c>
      <c r="B38" s="19" t="s">
        <v>151</v>
      </c>
      <c r="C38" s="18" t="s">
        <v>26</v>
      </c>
      <c r="D38" s="7"/>
      <c r="E38" s="36" t="s">
        <v>30</v>
      </c>
      <c r="F38" s="30"/>
      <c r="G38" s="30"/>
      <c r="H38" s="13" t="s">
        <v>146</v>
      </c>
      <c r="I38" s="36" t="s">
        <v>30</v>
      </c>
      <c r="J38" s="36" t="s">
        <v>30</v>
      </c>
      <c r="K38" s="30"/>
      <c r="L38" s="30"/>
      <c r="M38" s="30"/>
      <c r="N38" s="30"/>
      <c r="O38" s="30"/>
      <c r="P38" s="30"/>
      <c r="Q38" s="30"/>
      <c r="R38" s="30"/>
      <c r="S38" s="30"/>
      <c r="T38" s="4"/>
      <c r="U38" s="4"/>
      <c r="V38" s="4"/>
      <c r="W38" s="4"/>
      <c r="X38" s="4"/>
      <c r="Y38" s="4"/>
      <c r="Z38" s="12"/>
      <c r="AA38" s="12"/>
      <c r="AB38" s="12"/>
      <c r="AC38" s="12"/>
      <c r="AD38" s="12"/>
      <c r="AE38" s="12"/>
      <c r="AF38" s="12"/>
      <c r="AG38" s="12"/>
      <c r="AH38" s="12"/>
      <c r="AI38" s="12"/>
      <c r="AJ38" s="12"/>
      <c r="AK38" s="12"/>
      <c r="AL38" s="12"/>
      <c r="AM38" s="12"/>
      <c r="AN38" s="12"/>
      <c r="AO38" s="12"/>
      <c r="AP38" s="12"/>
      <c r="AQ38" s="12"/>
      <c r="AR38" s="12"/>
      <c r="AS38" s="12"/>
      <c r="AT38" s="12"/>
      <c r="AU38" s="12"/>
      <c r="AV38" s="12"/>
      <c r="AW38" s="12"/>
      <c r="AX38" s="12"/>
      <c r="AY38" s="12"/>
      <c r="AZ38" s="12"/>
    </row>
    <row r="39" spans="1:52" s="8" customFormat="1">
      <c r="A39" s="16" t="s">
        <v>11</v>
      </c>
      <c r="B39" s="11">
        <f>SUM(B23,B25,B27,B29,B31,B33,B35,B37)</f>
        <v>214000</v>
      </c>
      <c r="C39" s="17">
        <f>SUM(C23,C25,C27,C29,C31,C33,C35,C37)</f>
        <v>16980</v>
      </c>
      <c r="D39" s="9">
        <f>SUM(D23,D25,D27,D29,D31,D33,D35,D37)</f>
        <v>144351.9</v>
      </c>
      <c r="E39" s="9">
        <f>SUM(E23,E25,E27,E29,E31,E33,E35,E37)</f>
        <v>52668.1</v>
      </c>
      <c r="F39" s="38"/>
      <c r="G39" s="38"/>
      <c r="H39" s="38"/>
      <c r="I39" s="38"/>
      <c r="J39" s="38"/>
      <c r="K39" s="38"/>
      <c r="L39" s="38"/>
      <c r="M39" s="38"/>
      <c r="N39" s="31"/>
      <c r="O39" s="31"/>
      <c r="P39" s="31"/>
      <c r="Q39" s="31"/>
      <c r="R39" s="31"/>
      <c r="S39" s="31"/>
      <c r="T39" s="9"/>
      <c r="U39" s="9"/>
      <c r="V39" s="9"/>
      <c r="W39" s="9"/>
      <c r="X39" s="9"/>
      <c r="Y39" s="9"/>
      <c r="Z39" s="9"/>
      <c r="AA39" s="9"/>
      <c r="AB39" s="9"/>
      <c r="AC39" s="9"/>
      <c r="AD39" s="9"/>
      <c r="AE39" s="9"/>
      <c r="AF39" s="9"/>
      <c r="AG39" s="9"/>
      <c r="AH39" s="9"/>
      <c r="AI39" s="9"/>
      <c r="AJ39" s="9"/>
      <c r="AK39" s="9"/>
      <c r="AL39" s="9"/>
      <c r="AM39" s="9"/>
      <c r="AN39" s="9"/>
      <c r="AO39" s="9"/>
      <c r="AP39" s="9"/>
      <c r="AQ39" s="9"/>
      <c r="AR39" s="9"/>
      <c r="AS39" s="9"/>
      <c r="AT39" s="9"/>
      <c r="AU39" s="9"/>
      <c r="AV39" s="9"/>
      <c r="AW39" s="9"/>
      <c r="AX39" s="9"/>
      <c r="AY39" s="9"/>
      <c r="AZ39" s="9"/>
    </row>
    <row r="40" spans="1:52" s="2" customFormat="1">
      <c r="A40" s="40"/>
      <c r="B40" s="91"/>
      <c r="D40" s="41"/>
      <c r="E40" s="41"/>
      <c r="F40" s="82">
        <v>0</v>
      </c>
      <c r="G40" s="82">
        <v>0</v>
      </c>
      <c r="H40" s="82">
        <v>0</v>
      </c>
      <c r="I40" s="41"/>
      <c r="J40" s="41"/>
      <c r="K40" s="41"/>
      <c r="L40" s="41"/>
      <c r="M40" s="41"/>
      <c r="N40" s="41"/>
      <c r="O40" s="41"/>
      <c r="P40" s="41"/>
      <c r="Q40" s="41"/>
      <c r="R40" s="41"/>
      <c r="S40" s="41"/>
      <c r="T40" s="41"/>
      <c r="U40" s="41"/>
    </row>
    <row r="41" spans="1:52">
      <c r="A41" s="86">
        <v>20000</v>
      </c>
      <c r="B41" s="87" t="s">
        <v>152</v>
      </c>
      <c r="C41" s="2"/>
      <c r="E41" s="2"/>
      <c r="F41" s="47" t="s">
        <v>33</v>
      </c>
      <c r="G41" s="47" t="s">
        <v>34</v>
      </c>
      <c r="H41" s="13" t="s">
        <v>146</v>
      </c>
      <c r="I41" s="2"/>
      <c r="J41" s="69" t="s">
        <v>21</v>
      </c>
      <c r="K41" s="72">
        <f>SUM(B20,B39)</f>
        <v>464000</v>
      </c>
      <c r="L41" s="2"/>
      <c r="M41" s="56" t="s">
        <v>24</v>
      </c>
      <c r="N41" s="72">
        <f>SUM(A49,A58,A68)</f>
        <v>-362.15999999999985</v>
      </c>
      <c r="O41" s="2"/>
    </row>
    <row r="42" spans="1:52">
      <c r="D42" s="164"/>
      <c r="E42" s="19" t="s">
        <v>78</v>
      </c>
      <c r="F42" s="19" t="s">
        <v>78</v>
      </c>
      <c r="G42" s="19" t="s">
        <v>78</v>
      </c>
      <c r="H42" s="164"/>
      <c r="I42" s="2"/>
      <c r="J42" s="69" t="s">
        <v>23</v>
      </c>
      <c r="K42" s="71">
        <f>SUM(K41,-K43)</f>
        <v>157354</v>
      </c>
      <c r="L42" s="2"/>
      <c r="M42" s="73" t="s">
        <v>25</v>
      </c>
      <c r="N42" s="74">
        <f>SUM(N41,-K42)</f>
        <v>-157716.16</v>
      </c>
      <c r="O42" s="147" t="s">
        <v>38</v>
      </c>
      <c r="P42" s="78">
        <v>0</v>
      </c>
      <c r="R42"/>
    </row>
    <row r="43" spans="1:52">
      <c r="A43" s="21" t="s">
        <v>12</v>
      </c>
      <c r="B43" s="21" t="s">
        <v>13</v>
      </c>
      <c r="C43" s="21" t="s">
        <v>14</v>
      </c>
      <c r="D43" s="21" t="s">
        <v>4</v>
      </c>
      <c r="E43" s="22"/>
      <c r="F43" s="23"/>
      <c r="G43" s="22"/>
      <c r="H43" s="23"/>
      <c r="I43" s="23"/>
      <c r="J43" s="69" t="s">
        <v>22</v>
      </c>
      <c r="K43" s="72">
        <f>SUM(D20,D39)</f>
        <v>306646</v>
      </c>
      <c r="L43" s="2" t="s">
        <v>130</v>
      </c>
      <c r="M43" s="1" t="s">
        <v>46</v>
      </c>
      <c r="U43" s="1">
        <v>752</v>
      </c>
    </row>
    <row r="44" spans="1:52">
      <c r="A44" s="20">
        <f>SUM(B44:C44)</f>
        <v>0</v>
      </c>
      <c r="B44" s="22">
        <v>0</v>
      </c>
      <c r="C44" s="24">
        <f>SUM(D44:R44)</f>
        <v>0</v>
      </c>
      <c r="D44" s="27"/>
      <c r="E44" s="28"/>
      <c r="F44" s="28"/>
      <c r="G44" s="28"/>
      <c r="H44" s="28"/>
      <c r="I44" s="28"/>
      <c r="J44" s="88"/>
    </row>
    <row r="45" spans="1:52">
      <c r="A45" s="20"/>
      <c r="B45" s="22"/>
      <c r="C45" s="22"/>
      <c r="D45" s="26" t="s">
        <v>95</v>
      </c>
      <c r="E45" s="26"/>
      <c r="F45" s="26"/>
      <c r="G45" s="26"/>
      <c r="H45" s="26"/>
      <c r="I45" s="26"/>
      <c r="J45" s="89"/>
    </row>
    <row r="46" spans="1:52">
      <c r="A46" s="20">
        <f>SUM(B46:C46)</f>
        <v>0</v>
      </c>
      <c r="B46" s="22">
        <v>0</v>
      </c>
      <c r="C46" s="42">
        <f>SUM(D46:R46)</f>
        <v>0</v>
      </c>
      <c r="D46" s="27"/>
      <c r="E46" s="27"/>
      <c r="F46" s="27"/>
      <c r="G46" s="27"/>
      <c r="H46" s="27"/>
      <c r="I46" s="28"/>
      <c r="J46" s="45"/>
      <c r="K46" s="2"/>
    </row>
    <row r="47" spans="1:52">
      <c r="A47" s="20"/>
      <c r="B47" s="22"/>
      <c r="C47" s="22"/>
      <c r="D47" s="26"/>
      <c r="E47" s="26"/>
      <c r="F47" s="26"/>
      <c r="G47" s="26"/>
      <c r="H47" s="26"/>
      <c r="I47" s="26"/>
    </row>
    <row r="48" spans="1:52">
      <c r="A48" s="20">
        <f>SUM(B48:C48)</f>
        <v>0</v>
      </c>
      <c r="B48" s="22">
        <v>0</v>
      </c>
      <c r="C48" s="24">
        <f>SUM(D48:R48)</f>
        <v>0</v>
      </c>
      <c r="D48" s="27"/>
      <c r="E48" s="27"/>
      <c r="F48" s="27"/>
      <c r="G48" s="145"/>
      <c r="H48" s="27"/>
      <c r="I48" s="28"/>
    </row>
    <row r="49" spans="1:17">
      <c r="A49" s="19">
        <f>SUM(A44,A46,A48)</f>
        <v>0</v>
      </c>
      <c r="B49" s="22">
        <f>SUM(B44,B46,B48)</f>
        <v>0</v>
      </c>
      <c r="C49" s="21">
        <f>SUM(C44,C46,C48)</f>
        <v>0</v>
      </c>
      <c r="D49" s="81"/>
      <c r="E49" s="34"/>
      <c r="F49" s="26"/>
      <c r="G49" s="17"/>
      <c r="H49" s="22"/>
      <c r="I49" s="23"/>
      <c r="M49" s="140" t="s">
        <v>35</v>
      </c>
      <c r="P49" s="12"/>
    </row>
    <row r="50" spans="1:17">
      <c r="A50" s="70" t="s">
        <v>29</v>
      </c>
      <c r="D50" s="2"/>
      <c r="E50" s="2"/>
      <c r="F50" s="2"/>
      <c r="G50" s="146"/>
      <c r="I50" s="2"/>
      <c r="M50" s="12">
        <v>20180328</v>
      </c>
      <c r="N50" s="21">
        <v>17</v>
      </c>
    </row>
    <row r="51" spans="1:17">
      <c r="A51" s="33" t="s">
        <v>41</v>
      </c>
      <c r="B51" s="37"/>
      <c r="C51" s="22"/>
      <c r="D51" s="45"/>
      <c r="K51" s="85"/>
      <c r="M51" s="12"/>
      <c r="N51" s="21"/>
    </row>
    <row r="52" spans="1:17">
      <c r="A52" s="21" t="s">
        <v>12</v>
      </c>
      <c r="B52" s="21" t="s">
        <v>13</v>
      </c>
      <c r="C52" s="21" t="s">
        <v>14</v>
      </c>
      <c r="D52" s="21" t="s">
        <v>4</v>
      </c>
      <c r="E52" s="22"/>
      <c r="F52" s="23"/>
      <c r="G52" s="22"/>
      <c r="H52" s="23"/>
      <c r="I52" s="23"/>
    </row>
    <row r="53" spans="1:17">
      <c r="A53" s="20">
        <f>SUM(B53:C53)</f>
        <v>0</v>
      </c>
      <c r="B53" s="22">
        <v>192286.5</v>
      </c>
      <c r="C53" s="24">
        <f>SUM(D53:U53)</f>
        <v>-192286.5</v>
      </c>
      <c r="D53" s="27"/>
      <c r="E53" s="149">
        <v>-192286.5</v>
      </c>
      <c r="F53" s="28"/>
      <c r="G53" s="28"/>
      <c r="H53" s="28"/>
      <c r="I53" s="28"/>
    </row>
    <row r="54" spans="1:17">
      <c r="A54" s="20"/>
      <c r="B54" s="22"/>
      <c r="C54" s="22"/>
      <c r="D54" s="25"/>
      <c r="E54" s="26"/>
      <c r="F54" s="26"/>
      <c r="G54" s="26"/>
      <c r="H54" s="26"/>
      <c r="I54" s="26"/>
    </row>
    <row r="55" spans="1:17">
      <c r="A55" s="20">
        <f>SUM(B55:C55)</f>
        <v>0</v>
      </c>
      <c r="B55" s="22"/>
      <c r="C55" s="24">
        <f>SUM(D55:U55)</f>
        <v>0</v>
      </c>
      <c r="D55" s="139"/>
      <c r="E55" s="27"/>
      <c r="F55" s="28"/>
      <c r="G55" s="27"/>
      <c r="H55" s="28"/>
      <c r="I55" s="28"/>
    </row>
    <row r="56" spans="1:17">
      <c r="A56" s="20"/>
      <c r="B56" s="22"/>
      <c r="C56" s="22"/>
      <c r="D56" s="26"/>
      <c r="E56" s="26"/>
      <c r="F56" s="26"/>
      <c r="G56" s="26"/>
      <c r="H56" s="26"/>
      <c r="I56" s="26"/>
      <c r="J56"/>
      <c r="K56"/>
    </row>
    <row r="57" spans="1:17">
      <c r="A57" s="20">
        <f>SUM(B57:C57)</f>
        <v>0</v>
      </c>
      <c r="B57" s="22">
        <v>0</v>
      </c>
      <c r="C57" s="24">
        <f>SUM(D57:U57)</f>
        <v>0</v>
      </c>
      <c r="D57" s="27"/>
      <c r="E57" s="27"/>
      <c r="F57" s="27"/>
      <c r="G57" s="27"/>
      <c r="H57" s="27"/>
      <c r="I57" s="27"/>
    </row>
    <row r="58" spans="1:17">
      <c r="A58" s="21">
        <f>SUM(A53,A55,A57)</f>
        <v>0</v>
      </c>
      <c r="B58" s="22">
        <f>SUM(B53,B55,B57)</f>
        <v>192286.5</v>
      </c>
      <c r="C58" s="22">
        <f>SUM(C53,C55,C57)</f>
        <v>-192286.5</v>
      </c>
      <c r="D58" s="26"/>
      <c r="E58" s="26"/>
      <c r="F58" s="26"/>
      <c r="G58" s="26"/>
      <c r="H58" s="26"/>
      <c r="I58" s="26"/>
    </row>
    <row r="59" spans="1:17">
      <c r="D59" s="177"/>
      <c r="E59" s="177" t="s">
        <v>105</v>
      </c>
    </row>
    <row r="60" spans="1:17">
      <c r="D60" s="177" t="s">
        <v>104</v>
      </c>
      <c r="E60" s="187">
        <v>1000</v>
      </c>
      <c r="F60" s="1">
        <v>828716</v>
      </c>
      <c r="H60" s="188" t="s">
        <v>108</v>
      </c>
      <c r="I60" s="188" t="s">
        <v>109</v>
      </c>
      <c r="M60" s="178"/>
      <c r="N60" s="178"/>
    </row>
    <row r="61" spans="1:17">
      <c r="A61" s="33" t="s">
        <v>17</v>
      </c>
      <c r="B61" s="56"/>
      <c r="E61" s="158" t="s">
        <v>65</v>
      </c>
      <c r="F61" s="158" t="s">
        <v>76</v>
      </c>
      <c r="G61" s="158" t="s">
        <v>86</v>
      </c>
      <c r="H61" s="157"/>
      <c r="I61" s="157"/>
      <c r="J61" s="157"/>
      <c r="K61" s="157"/>
      <c r="L61" s="157"/>
      <c r="M61" s="157"/>
      <c r="N61" s="157"/>
      <c r="O61" s="157"/>
    </row>
    <row r="62" spans="1:17">
      <c r="A62" s="21" t="s">
        <v>12</v>
      </c>
      <c r="B62" s="21" t="s">
        <v>13</v>
      </c>
      <c r="C62" s="21" t="s">
        <v>14</v>
      </c>
      <c r="D62" s="21" t="s">
        <v>4</v>
      </c>
      <c r="E62" s="22"/>
      <c r="F62" s="23"/>
      <c r="G62" s="22"/>
      <c r="H62" s="23"/>
      <c r="I62" s="23"/>
    </row>
    <row r="63" spans="1:17">
      <c r="A63" s="20">
        <f>SUM(B63:C63)</f>
        <v>1330.44</v>
      </c>
      <c r="B63" s="22">
        <v>0</v>
      </c>
      <c r="C63" s="197">
        <f>SUM(D63:AG63)</f>
        <v>1330.44</v>
      </c>
      <c r="D63" s="27"/>
      <c r="E63" s="174">
        <v>12</v>
      </c>
      <c r="F63" s="175">
        <v>488</v>
      </c>
      <c r="G63" s="175">
        <v>476.2</v>
      </c>
      <c r="H63" s="175">
        <v>354.24</v>
      </c>
      <c r="I63" s="175"/>
    </row>
    <row r="64" spans="1:17">
      <c r="A64" s="20"/>
      <c r="B64" s="22"/>
      <c r="C64" s="22"/>
      <c r="D64" s="173" t="s">
        <v>65</v>
      </c>
      <c r="E64" s="189"/>
      <c r="F64" s="189"/>
      <c r="G64" s="142"/>
      <c r="H64" s="142"/>
      <c r="I64" s="26"/>
      <c r="Q64" s="150"/>
    </row>
    <row r="65" spans="1:20">
      <c r="A65" s="20">
        <f>SUM(B65:C65)</f>
        <v>-710.59999999999991</v>
      </c>
      <c r="B65" s="22">
        <v>0</v>
      </c>
      <c r="C65" s="197">
        <f>SUM(D65:AG65)</f>
        <v>-710.59999999999991</v>
      </c>
      <c r="D65" s="27"/>
      <c r="E65" s="184">
        <v>500</v>
      </c>
      <c r="F65" s="184">
        <v>-2205.6999999999998</v>
      </c>
      <c r="G65" s="184"/>
      <c r="H65" s="184">
        <v>495.1</v>
      </c>
      <c r="I65" s="1">
        <v>300</v>
      </c>
      <c r="J65" s="185">
        <v>200</v>
      </c>
      <c r="K65" s="185"/>
      <c r="L65" s="185"/>
      <c r="M65" s="185"/>
      <c r="N65" s="185"/>
      <c r="O65" s="185"/>
      <c r="P65" s="185"/>
      <c r="Q65" s="185"/>
      <c r="R65" s="185"/>
      <c r="S65" s="185"/>
      <c r="T65" s="185"/>
    </row>
    <row r="66" spans="1:20">
      <c r="A66" s="20"/>
      <c r="B66" s="22"/>
      <c r="C66" s="22"/>
      <c r="D66" s="176" t="s">
        <v>76</v>
      </c>
      <c r="E66" s="142" t="s">
        <v>162</v>
      </c>
      <c r="F66" s="189"/>
      <c r="G66" s="26"/>
      <c r="H66" s="142"/>
      <c r="I66" s="142"/>
      <c r="J66" s="45"/>
      <c r="K66" s="45"/>
      <c r="L66" s="45"/>
      <c r="O66" s="45"/>
    </row>
    <row r="67" spans="1:20">
      <c r="A67" s="20">
        <f>SUM(B67:C67)</f>
        <v>-982</v>
      </c>
      <c r="B67" s="22">
        <v>0</v>
      </c>
      <c r="C67" s="197">
        <f>SUM(D67:AG67)</f>
        <v>-982</v>
      </c>
      <c r="D67" s="28"/>
      <c r="E67" s="183">
        <v>488</v>
      </c>
      <c r="F67" s="183">
        <v>-1470</v>
      </c>
      <c r="G67" s="183"/>
      <c r="H67" s="183"/>
      <c r="I67" s="183"/>
      <c r="J67" s="185"/>
      <c r="L67" s="185"/>
    </row>
    <row r="68" spans="1:20">
      <c r="A68" s="21">
        <f>SUM(A63,A65,A67)</f>
        <v>-362.15999999999985</v>
      </c>
      <c r="B68" s="22">
        <f>SUM(B63,B65,B67)</f>
        <v>0</v>
      </c>
      <c r="C68" s="22">
        <f>SUM(C63,C65,C67)</f>
        <v>-362.15999999999985</v>
      </c>
      <c r="D68" s="166" t="s">
        <v>86</v>
      </c>
      <c r="E68" s="142"/>
      <c r="F68" s="142"/>
      <c r="G68" s="142"/>
      <c r="H68" s="142"/>
      <c r="I68" s="142"/>
      <c r="J68" s="45"/>
      <c r="K68" s="45"/>
      <c r="L68" s="45"/>
    </row>
    <row r="69" spans="1:20">
      <c r="C69" s="172">
        <f>SUM(E69:Z69)</f>
        <v>0</v>
      </c>
      <c r="D69" s="177" t="s">
        <v>141</v>
      </c>
      <c r="E69" s="172"/>
      <c r="F69" s="172"/>
      <c r="G69" s="172"/>
      <c r="H69" s="172"/>
      <c r="I69" s="172"/>
    </row>
    <row r="70" spans="1:20">
      <c r="A70" s="83" t="s">
        <v>27</v>
      </c>
      <c r="B70" s="78" t="s">
        <v>28</v>
      </c>
      <c r="C70" s="172">
        <f>SUM(E70:Y70)</f>
        <v>0</v>
      </c>
      <c r="D70" s="177" t="s">
        <v>124</v>
      </c>
      <c r="E70" s="172"/>
      <c r="F70" s="172"/>
      <c r="G70" s="172"/>
      <c r="H70" s="172"/>
      <c r="I70" s="172"/>
    </row>
    <row r="71" spans="1:20">
      <c r="A71" s="83"/>
      <c r="B71" s="78"/>
      <c r="C71" s="172">
        <f>SUM(E71:Z71)</f>
        <v>0</v>
      </c>
      <c r="D71" s="194" t="s">
        <v>153</v>
      </c>
      <c r="E71" s="192"/>
      <c r="F71" s="192"/>
      <c r="G71" s="192"/>
      <c r="H71" s="192"/>
      <c r="I71" s="192"/>
      <c r="J71" s="193"/>
      <c r="K71" s="193"/>
      <c r="L71" s="193"/>
      <c r="M71" s="193"/>
      <c r="N71" s="193"/>
      <c r="O71" s="193"/>
      <c r="P71" s="193"/>
      <c r="Q71" s="193"/>
      <c r="R71" s="193"/>
      <c r="S71" s="193"/>
      <c r="T71" s="193"/>
    </row>
    <row r="72" spans="1:20">
      <c r="A72" s="83"/>
      <c r="B72" s="78"/>
      <c r="C72" s="172">
        <f>SUM(E72:Y72)</f>
        <v>0</v>
      </c>
      <c r="D72" s="140" t="s">
        <v>132</v>
      </c>
      <c r="E72" s="192"/>
      <c r="F72" s="192"/>
      <c r="G72" s="192"/>
      <c r="H72" s="192"/>
      <c r="I72" s="192"/>
      <c r="J72" s="193"/>
      <c r="K72" s="193"/>
      <c r="L72" s="193"/>
      <c r="M72" s="193"/>
      <c r="N72" s="193"/>
      <c r="O72" s="193"/>
      <c r="P72" s="193"/>
      <c r="Q72" s="193"/>
      <c r="R72" s="193"/>
      <c r="S72" s="193"/>
      <c r="T72" s="193"/>
    </row>
    <row r="73" spans="1:20">
      <c r="A73" s="83"/>
      <c r="B73" s="84">
        <v>42990</v>
      </c>
      <c r="C73" s="171">
        <f>SUM(E73:Z73)</f>
        <v>0</v>
      </c>
      <c r="D73" s="140" t="s">
        <v>143</v>
      </c>
      <c r="E73" s="174"/>
      <c r="F73" s="174"/>
      <c r="G73" s="174"/>
      <c r="H73" s="174"/>
      <c r="I73" s="174"/>
    </row>
    <row r="74" spans="1:20" ht="15">
      <c r="A74" s="83"/>
      <c r="B74" s="84"/>
      <c r="C74" s="171">
        <f>SUM(E74:Y74)</f>
        <v>0</v>
      </c>
      <c r="D74" s="140" t="s">
        <v>154</v>
      </c>
      <c r="E74" s="174"/>
      <c r="F74" s="174"/>
      <c r="G74" s="174"/>
      <c r="H74" s="174"/>
      <c r="I74" s="174"/>
      <c r="K74" s="196"/>
    </row>
    <row r="75" spans="1:20">
      <c r="A75" s="83"/>
      <c r="B75" s="69"/>
      <c r="C75" s="171">
        <f>SUM(E75:Y75)</f>
        <v>1000</v>
      </c>
      <c r="D75" s="14" t="s">
        <v>156</v>
      </c>
      <c r="E75" s="171">
        <v>500</v>
      </c>
      <c r="F75" s="171">
        <v>500</v>
      </c>
      <c r="G75" s="171"/>
      <c r="H75" s="171"/>
      <c r="I75" s="171"/>
    </row>
    <row r="76" spans="1:20">
      <c r="A76" s="83"/>
      <c r="B76" s="69"/>
      <c r="C76" s="171">
        <f>SUM(E76:Y76)</f>
        <v>988</v>
      </c>
      <c r="D76" s="14" t="s">
        <v>163</v>
      </c>
      <c r="E76" s="171">
        <v>488</v>
      </c>
      <c r="F76" s="171">
        <v>500</v>
      </c>
      <c r="G76" s="171"/>
      <c r="H76" s="171"/>
      <c r="I76" s="171"/>
    </row>
    <row r="77" spans="1:20">
      <c r="A77" s="83"/>
      <c r="B77" s="69"/>
      <c r="C77" s="171">
        <f>SUM(E77:Y77)</f>
        <v>1715.7</v>
      </c>
      <c r="D77" s="14" t="s">
        <v>157</v>
      </c>
      <c r="E77" s="171">
        <v>322</v>
      </c>
      <c r="F77" s="171">
        <v>408</v>
      </c>
      <c r="G77" s="171">
        <v>498.7</v>
      </c>
      <c r="H77" s="171">
        <v>487</v>
      </c>
      <c r="I77" s="171"/>
    </row>
    <row r="78" spans="1:20">
      <c r="A78" s="83"/>
      <c r="B78" s="69"/>
      <c r="C78" s="171">
        <f>SUM(E78:Y78)</f>
        <v>1498.9</v>
      </c>
      <c r="D78" s="14" t="s">
        <v>158</v>
      </c>
      <c r="E78" s="171">
        <v>1000</v>
      </c>
      <c r="F78" s="171">
        <v>498.9</v>
      </c>
      <c r="G78" s="171"/>
      <c r="H78" s="171"/>
      <c r="I78" s="171"/>
    </row>
    <row r="79" spans="1:20">
      <c r="A79" s="83"/>
      <c r="B79" s="69"/>
      <c r="C79" s="171">
        <f>SUM(E79:V79)</f>
        <v>2184.6</v>
      </c>
      <c r="D79" s="14" t="s">
        <v>104</v>
      </c>
      <c r="E79" s="171">
        <v>488</v>
      </c>
      <c r="F79" s="171">
        <v>1000</v>
      </c>
      <c r="G79" s="171">
        <v>498.6</v>
      </c>
      <c r="H79" s="171">
        <v>500</v>
      </c>
      <c r="I79" s="171">
        <v>498</v>
      </c>
      <c r="J79" s="1">
        <v>200</v>
      </c>
      <c r="L79" s="1">
        <v>-1000</v>
      </c>
    </row>
    <row r="80" spans="1:20">
      <c r="A80" s="181" t="s">
        <v>93</v>
      </c>
      <c r="B80" s="172">
        <f>SUM(C69:C79)</f>
        <v>7387.2000000000007</v>
      </c>
      <c r="C80" s="171"/>
      <c r="D80" s="171"/>
      <c r="E80" s="190" t="s">
        <v>160</v>
      </c>
      <c r="F80" s="190" t="s">
        <v>155</v>
      </c>
      <c r="G80" s="190" t="s">
        <v>160</v>
      </c>
      <c r="H80" s="171"/>
      <c r="I80" s="171"/>
    </row>
    <row r="81" spans="1:14" ht="115.5" customHeight="1">
      <c r="D81" s="179" t="s">
        <v>38</v>
      </c>
      <c r="E81" s="180">
        <v>4320</v>
      </c>
      <c r="G81" s="184"/>
      <c r="H81" s="169"/>
      <c r="I81" s="170" t="s">
        <v>79</v>
      </c>
      <c r="J81" s="165" t="s">
        <v>80</v>
      </c>
      <c r="K81" s="165" t="s">
        <v>81</v>
      </c>
      <c r="L81" s="165" t="s">
        <v>82</v>
      </c>
      <c r="M81" s="164"/>
    </row>
    <row r="82" spans="1:14" s="141" customFormat="1"/>
    <row r="84" spans="1:14" ht="120">
      <c r="F84" s="161" t="s">
        <v>66</v>
      </c>
    </row>
    <row r="85" spans="1:14">
      <c r="C85"/>
    </row>
    <row r="86" spans="1:14">
      <c r="B86" s="186" t="s">
        <v>100</v>
      </c>
      <c r="C86" s="186" t="s">
        <v>101</v>
      </c>
      <c r="D86" s="186" t="s">
        <v>102</v>
      </c>
    </row>
    <row r="87" spans="1:14">
      <c r="A87" s="21" t="s">
        <v>42</v>
      </c>
      <c r="B87" s="21" t="s">
        <v>43</v>
      </c>
      <c r="C87" s="12" t="s">
        <v>54</v>
      </c>
      <c r="D87" s="151" t="s">
        <v>44</v>
      </c>
    </row>
    <row r="88" spans="1:14">
      <c r="A88" s="12"/>
      <c r="B88" s="21" t="s">
        <v>45</v>
      </c>
      <c r="C88" s="12" t="s">
        <v>117</v>
      </c>
      <c r="D88" s="151" t="s">
        <v>46</v>
      </c>
      <c r="G88" s="88"/>
      <c r="H88" s="88"/>
    </row>
    <row r="89" spans="1:14">
      <c r="A89" s="12"/>
      <c r="B89" s="21" t="s">
        <v>47</v>
      </c>
      <c r="C89" s="12"/>
      <c r="D89" s="151" t="s">
        <v>48</v>
      </c>
      <c r="M89" s="45"/>
      <c r="N89" s="45"/>
    </row>
    <row r="90" spans="1:14">
      <c r="D90" s="1" t="s">
        <v>89</v>
      </c>
      <c r="E90" s="1" t="s">
        <v>125</v>
      </c>
      <c r="F90" s="1" t="s">
        <v>129</v>
      </c>
      <c r="M90" s="45"/>
      <c r="N90" s="45"/>
    </row>
    <row r="91" spans="1:14">
      <c r="D91" s="45" t="s">
        <v>83</v>
      </c>
      <c r="E91" s="45" t="s">
        <v>69</v>
      </c>
      <c r="F91" s="45" t="s">
        <v>84</v>
      </c>
      <c r="G91" s="45" t="s">
        <v>85</v>
      </c>
    </row>
    <row r="92" spans="1:14">
      <c r="D92" s="1" t="s">
        <v>67</v>
      </c>
      <c r="E92" s="1" t="s">
        <v>128</v>
      </c>
      <c r="F92" s="1" t="s">
        <v>159</v>
      </c>
    </row>
    <row r="93" spans="1:14">
      <c r="D93" s="1" t="s">
        <v>68</v>
      </c>
      <c r="E93" s="1" t="s">
        <v>69</v>
      </c>
    </row>
    <row r="94" spans="1:14">
      <c r="D94" s="1" t="s">
        <v>70</v>
      </c>
      <c r="E94" s="1" t="s">
        <v>69</v>
      </c>
    </row>
    <row r="95" spans="1:14">
      <c r="D95" s="1" t="s">
        <v>38</v>
      </c>
      <c r="E95" s="1" t="s">
        <v>71</v>
      </c>
    </row>
    <row r="96" spans="1:14">
      <c r="D96" s="1" t="s">
        <v>96</v>
      </c>
      <c r="E96" s="1" t="s">
        <v>110</v>
      </c>
    </row>
    <row r="97" spans="1:6">
      <c r="D97" s="1" t="s">
        <v>111</v>
      </c>
      <c r="E97" s="1" t="s">
        <v>112</v>
      </c>
      <c r="F97" s="1" t="s">
        <v>113</v>
      </c>
    </row>
    <row r="98" spans="1:6">
      <c r="D98" s="1" t="s">
        <v>114</v>
      </c>
    </row>
    <row r="99" spans="1:6" ht="16">
      <c r="D99" s="1" t="s">
        <v>126</v>
      </c>
      <c r="E99" s="191" t="s">
        <v>127</v>
      </c>
    </row>
    <row r="100" spans="1:6">
      <c r="A100" s="1" t="s">
        <v>90</v>
      </c>
      <c r="B100" s="1" t="s">
        <v>91</v>
      </c>
    </row>
    <row r="101" spans="1:6">
      <c r="A101" s="1" t="s">
        <v>89</v>
      </c>
      <c r="B101" s="1">
        <v>20080601</v>
      </c>
      <c r="C101" s="1">
        <v>20180208</v>
      </c>
      <c r="D101" s="1">
        <v>20190224</v>
      </c>
    </row>
    <row r="104" spans="1:6">
      <c r="A104" s="1" t="s">
        <v>68</v>
      </c>
    </row>
    <row r="124" spans="3:6">
      <c r="C124" s="1" t="s">
        <v>97</v>
      </c>
      <c r="D124" s="1">
        <v>5</v>
      </c>
      <c r="E124" s="1">
        <v>25</v>
      </c>
      <c r="F124" s="1">
        <v>25000</v>
      </c>
    </row>
    <row r="125" spans="3:6">
      <c r="C125" s="1" t="s">
        <v>96</v>
      </c>
      <c r="D125" s="1">
        <v>5</v>
      </c>
      <c r="E125" s="1">
        <v>24</v>
      </c>
      <c r="F125" s="1">
        <v>17000</v>
      </c>
    </row>
    <row r="126" spans="3:6">
      <c r="C126" s="1" t="s">
        <v>67</v>
      </c>
      <c r="D126" s="1">
        <v>5</v>
      </c>
      <c r="E126" s="1">
        <v>25</v>
      </c>
      <c r="F126" s="1">
        <v>31000</v>
      </c>
    </row>
    <row r="127" spans="3:6">
      <c r="C127" s="1" t="s">
        <v>99</v>
      </c>
      <c r="D127" s="1">
        <v>5</v>
      </c>
    </row>
    <row r="131" spans="1:4">
      <c r="C131" s="1" t="s">
        <v>33</v>
      </c>
      <c r="D131" s="1">
        <v>21</v>
      </c>
    </row>
    <row r="132" spans="1:4">
      <c r="C132" s="1" t="s">
        <v>98</v>
      </c>
      <c r="D132" s="1">
        <v>20</v>
      </c>
    </row>
    <row r="133" spans="1:4">
      <c r="C133" s="1" t="s">
        <v>68</v>
      </c>
      <c r="D133" s="1">
        <v>21</v>
      </c>
    </row>
    <row r="135" spans="1:4">
      <c r="A135" s="1" t="s">
        <v>131</v>
      </c>
      <c r="B135" s="1" t="s">
        <v>46</v>
      </c>
    </row>
  </sheetData>
  <phoneticPr fontId="25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Z135"/>
  <sheetViews>
    <sheetView tabSelected="1" topLeftCell="A69" zoomScale="125" zoomScaleNormal="100" zoomScaleSheetLayoutView="100" workbookViewId="0">
      <pane xSplit="26" topLeftCell="AA1" activePane="topRight" state="frozen"/>
      <selection pane="topRight" activeCell="E12" sqref="E12"/>
    </sheetView>
  </sheetViews>
  <sheetFormatPr baseColWidth="10" defaultColWidth="9" defaultRowHeight="14"/>
  <cols>
    <col min="1" max="1" width="11" style="1" customWidth="1"/>
    <col min="2" max="2" width="11.83203125" style="1" customWidth="1"/>
    <col min="3" max="3" width="11" style="1" customWidth="1"/>
    <col min="4" max="4" width="12.6640625" style="1" customWidth="1"/>
    <col min="5" max="5" width="13.83203125" style="1" customWidth="1"/>
    <col min="6" max="6" width="11.6640625" style="1" customWidth="1"/>
    <col min="7" max="7" width="11.1640625" style="1" customWidth="1"/>
    <col min="8" max="8" width="10.5" style="1" customWidth="1"/>
    <col min="9" max="9" width="10.1640625" style="1" customWidth="1"/>
    <col min="10" max="10" width="10.6640625" style="1" customWidth="1"/>
    <col min="11" max="11" width="12.33203125" style="1" customWidth="1"/>
    <col min="12" max="12" width="10.1640625" style="1" customWidth="1"/>
    <col min="13" max="14" width="9.83203125" style="1" customWidth="1"/>
    <col min="15" max="15" width="10.6640625" style="1" customWidth="1"/>
    <col min="16" max="16" width="10" style="1" customWidth="1"/>
    <col min="17" max="19" width="10.5" style="1" bestFit="1" customWidth="1"/>
    <col min="20" max="26" width="9.6640625" style="1" bestFit="1" customWidth="1"/>
    <col min="27" max="29" width="9" style="1"/>
    <col min="30" max="31" width="9.6640625" style="1" bestFit="1" customWidth="1"/>
    <col min="32" max="16384" width="9" style="1"/>
  </cols>
  <sheetData>
    <row r="1" spans="1:52">
      <c r="A1" s="182" t="s">
        <v>94</v>
      </c>
      <c r="B1" s="4" t="s">
        <v>0</v>
      </c>
      <c r="C1" s="13" t="s">
        <v>2</v>
      </c>
      <c r="D1" s="14" t="s">
        <v>1</v>
      </c>
      <c r="E1" s="14" t="s">
        <v>3</v>
      </c>
      <c r="F1" s="13" t="s">
        <v>4</v>
      </c>
      <c r="G1" s="12"/>
      <c r="H1" s="164"/>
      <c r="I1" s="19" t="s">
        <v>78</v>
      </c>
      <c r="J1" s="19" t="s">
        <v>78</v>
      </c>
      <c r="K1" s="19" t="s">
        <v>78</v>
      </c>
      <c r="L1" s="164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</row>
    <row r="2" spans="1:52">
      <c r="A2" s="39"/>
      <c r="B2" s="39"/>
      <c r="C2" s="39"/>
      <c r="D2" s="15"/>
      <c r="E2" s="15"/>
      <c r="F2" s="15"/>
      <c r="G2" s="32"/>
      <c r="H2" s="32"/>
      <c r="I2" s="12"/>
      <c r="J2" s="12"/>
      <c r="K2" s="12"/>
      <c r="L2" s="13"/>
      <c r="M2" s="13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</row>
    <row r="3" spans="1:52" s="97" customFormat="1">
      <c r="A3" s="92" t="s">
        <v>37</v>
      </c>
      <c r="B3" s="93">
        <v>25000</v>
      </c>
      <c r="C3" s="94">
        <v>7832</v>
      </c>
      <c r="D3" s="94">
        <f>B3-C3-E3</f>
        <v>17168</v>
      </c>
      <c r="E3" s="94">
        <f>SUM(F3:BE3)</f>
        <v>0</v>
      </c>
      <c r="F3" s="95"/>
      <c r="G3" s="95"/>
      <c r="H3" s="95"/>
      <c r="I3" s="95"/>
      <c r="J3" s="95"/>
      <c r="K3" s="95"/>
      <c r="L3" s="95"/>
      <c r="M3" s="98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</row>
    <row r="4" spans="1:52">
      <c r="A4" s="13">
        <v>25</v>
      </c>
      <c r="B4" s="77" t="s">
        <v>72</v>
      </c>
      <c r="C4" s="4"/>
      <c r="D4" s="4"/>
      <c r="E4" s="4"/>
      <c r="F4" s="154" t="s">
        <v>73</v>
      </c>
      <c r="G4" s="30"/>
      <c r="H4" s="30"/>
      <c r="I4" s="30" t="s">
        <v>64</v>
      </c>
      <c r="J4" s="19" t="s">
        <v>77</v>
      </c>
      <c r="K4" s="30" t="s">
        <v>64</v>
      </c>
      <c r="L4" s="30" t="s">
        <v>64</v>
      </c>
      <c r="M4" s="30" t="s">
        <v>64</v>
      </c>
      <c r="N4" s="30"/>
      <c r="O4" s="30" t="s">
        <v>64</v>
      </c>
      <c r="P4" s="30"/>
      <c r="Q4" s="154" t="s">
        <v>73</v>
      </c>
      <c r="R4" s="30"/>
      <c r="S4" s="154" t="s">
        <v>73</v>
      </c>
      <c r="T4" s="30"/>
      <c r="U4" s="154" t="s">
        <v>73</v>
      </c>
      <c r="V4" s="30"/>
      <c r="W4" s="30"/>
      <c r="X4" s="30"/>
      <c r="Y4" s="30"/>
      <c r="Z4" s="30"/>
      <c r="AA4" s="30"/>
      <c r="AB4" s="30"/>
      <c r="AC4" s="30"/>
      <c r="AD4" s="30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2"/>
      <c r="AR4" s="12"/>
      <c r="AS4" s="12"/>
      <c r="AT4" s="12"/>
      <c r="AU4" s="12"/>
      <c r="AV4" s="12"/>
      <c r="AW4" s="12"/>
      <c r="AX4" s="12"/>
      <c r="AY4" s="12"/>
      <c r="AZ4" s="12"/>
    </row>
    <row r="5" spans="1:52" s="97" customFormat="1">
      <c r="A5" s="92" t="s">
        <v>136</v>
      </c>
      <c r="B5" s="93">
        <v>8000</v>
      </c>
      <c r="C5" s="94">
        <v>5202</v>
      </c>
      <c r="D5" s="93">
        <f>B5-C5-E5</f>
        <v>2678</v>
      </c>
      <c r="E5" s="94">
        <f>SUM(F5:BE5)</f>
        <v>120</v>
      </c>
      <c r="F5" s="95">
        <v>120</v>
      </c>
      <c r="G5" s="95"/>
      <c r="H5" s="95"/>
      <c r="I5" s="95"/>
      <c r="J5" s="95"/>
      <c r="K5" s="95"/>
      <c r="L5" s="95"/>
      <c r="M5" s="98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6"/>
      <c r="AX5" s="96"/>
      <c r="AY5" s="96"/>
      <c r="AZ5" s="96"/>
    </row>
    <row r="6" spans="1:52">
      <c r="A6" s="13" t="s">
        <v>137</v>
      </c>
      <c r="B6" s="77"/>
      <c r="C6" s="94"/>
      <c r="D6" s="4"/>
      <c r="E6" s="4"/>
      <c r="F6" s="30" t="s">
        <v>138</v>
      </c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44"/>
      <c r="AC6" s="44"/>
      <c r="AD6" s="44"/>
      <c r="AE6" s="12"/>
      <c r="AF6" s="12"/>
      <c r="AG6" s="12"/>
      <c r="AH6" s="12"/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2"/>
      <c r="AY6" s="12"/>
      <c r="AZ6" s="12"/>
    </row>
    <row r="7" spans="1:52" s="97" customFormat="1">
      <c r="A7" s="92" t="s">
        <v>103</v>
      </c>
      <c r="B7" s="93">
        <v>50000</v>
      </c>
      <c r="C7" s="94">
        <v>22660</v>
      </c>
      <c r="D7" s="93">
        <f>B7-C7-E7</f>
        <v>22595.3</v>
      </c>
      <c r="E7" s="94">
        <f>SUM(F7:BE7)</f>
        <v>4744.7</v>
      </c>
      <c r="F7" s="95">
        <v>497</v>
      </c>
      <c r="G7" s="95">
        <v>493</v>
      </c>
      <c r="H7" s="95">
        <v>466</v>
      </c>
      <c r="I7" s="95">
        <v>453</v>
      </c>
      <c r="J7" s="95">
        <v>492.7</v>
      </c>
      <c r="K7" s="95">
        <v>455</v>
      </c>
      <c r="L7" s="95">
        <v>489</v>
      </c>
      <c r="M7" s="98">
        <v>449</v>
      </c>
      <c r="N7" s="95">
        <v>475</v>
      </c>
      <c r="O7" s="95">
        <v>475</v>
      </c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6"/>
      <c r="AJ7" s="96"/>
      <c r="AK7" s="96"/>
      <c r="AL7" s="96"/>
      <c r="AM7" s="96"/>
      <c r="AN7" s="96"/>
      <c r="AO7" s="96"/>
      <c r="AP7" s="96"/>
      <c r="AQ7" s="96"/>
      <c r="AR7" s="96"/>
      <c r="AS7" s="96"/>
      <c r="AT7" s="96"/>
      <c r="AU7" s="96"/>
      <c r="AV7" s="96"/>
      <c r="AW7" s="96"/>
      <c r="AX7" s="96"/>
      <c r="AY7" s="96"/>
      <c r="AZ7" s="96"/>
    </row>
    <row r="8" spans="1:52">
      <c r="A8" s="13">
        <v>29</v>
      </c>
      <c r="B8" s="77"/>
      <c r="C8" s="94"/>
      <c r="D8" s="4"/>
      <c r="E8" s="4"/>
      <c r="F8" s="30"/>
      <c r="G8" s="30">
        <v>7986</v>
      </c>
      <c r="H8" s="30"/>
      <c r="I8" s="30"/>
      <c r="J8" s="30">
        <v>819</v>
      </c>
      <c r="K8" s="30"/>
      <c r="L8" s="30" t="s">
        <v>123</v>
      </c>
      <c r="M8" s="30"/>
      <c r="N8" s="30">
        <v>7994</v>
      </c>
      <c r="O8" s="30"/>
      <c r="P8" s="30"/>
      <c r="Q8" s="30">
        <v>801</v>
      </c>
      <c r="R8" s="30"/>
      <c r="S8" s="30"/>
      <c r="T8" s="30"/>
      <c r="U8" s="30"/>
      <c r="V8" s="30"/>
      <c r="W8" s="30"/>
      <c r="X8" s="30"/>
      <c r="Y8" s="30"/>
      <c r="Z8" s="30"/>
      <c r="AA8" s="30"/>
      <c r="AB8" s="44"/>
      <c r="AC8" s="44"/>
      <c r="AD8" s="44"/>
      <c r="AE8" s="12"/>
      <c r="AF8" s="12"/>
      <c r="AG8" s="12"/>
      <c r="AH8" s="12"/>
      <c r="AI8" s="12"/>
      <c r="AJ8" s="12"/>
      <c r="AK8" s="12"/>
      <c r="AL8" s="12"/>
      <c r="AM8" s="12"/>
      <c r="AN8" s="12"/>
      <c r="AO8" s="12"/>
      <c r="AP8" s="12"/>
      <c r="AQ8" s="12"/>
      <c r="AR8" s="12"/>
      <c r="AS8" s="12"/>
      <c r="AT8" s="12"/>
      <c r="AU8" s="12"/>
      <c r="AV8" s="12"/>
      <c r="AW8" s="12"/>
      <c r="AX8" s="12"/>
      <c r="AY8" s="12"/>
      <c r="AZ8" s="12"/>
    </row>
    <row r="9" spans="1:52" s="97" customFormat="1">
      <c r="A9" s="92" t="s">
        <v>62</v>
      </c>
      <c r="B9" s="93">
        <v>8000</v>
      </c>
      <c r="C9" s="94">
        <v>3110</v>
      </c>
      <c r="D9" s="93">
        <f>B9-C9-E9</f>
        <v>3468</v>
      </c>
      <c r="E9" s="94">
        <f>SUM(F9:BE9)</f>
        <v>1422</v>
      </c>
      <c r="F9" s="95">
        <v>120</v>
      </c>
      <c r="G9" s="95">
        <v>47</v>
      </c>
      <c r="H9" s="95">
        <v>300</v>
      </c>
      <c r="I9" s="95">
        <v>655</v>
      </c>
      <c r="J9" s="95">
        <v>300</v>
      </c>
      <c r="K9" s="95"/>
      <c r="L9" s="95"/>
      <c r="M9" s="98"/>
      <c r="N9" s="95"/>
      <c r="O9" s="95"/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6"/>
      <c r="AJ9" s="96"/>
      <c r="AK9" s="96"/>
      <c r="AL9" s="96"/>
      <c r="AM9" s="96"/>
      <c r="AN9" s="96"/>
      <c r="AO9" s="96"/>
      <c r="AP9" s="96"/>
      <c r="AQ9" s="96"/>
      <c r="AR9" s="96"/>
      <c r="AS9" s="96"/>
      <c r="AT9" s="96"/>
      <c r="AU9" s="96"/>
      <c r="AV9" s="96"/>
      <c r="AW9" s="96"/>
      <c r="AX9" s="96"/>
      <c r="AY9" s="96"/>
      <c r="AZ9" s="96"/>
    </row>
    <row r="10" spans="1:52">
      <c r="A10" s="13">
        <v>28</v>
      </c>
      <c r="B10" s="77"/>
      <c r="C10" s="4"/>
      <c r="D10" s="4"/>
      <c r="E10" s="4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44"/>
      <c r="AC10" s="44"/>
      <c r="AD10" s="44"/>
      <c r="AE10" s="12"/>
      <c r="AF10" s="12"/>
      <c r="AG10" s="12"/>
      <c r="AH10" s="12"/>
      <c r="AI10" s="12"/>
      <c r="AJ10" s="12"/>
      <c r="AK10" s="12"/>
      <c r="AL10" s="12"/>
      <c r="AM10" s="12"/>
      <c r="AN10" s="12"/>
      <c r="AO10" s="12"/>
      <c r="AP10" s="12"/>
      <c r="AQ10" s="12"/>
      <c r="AR10" s="12"/>
      <c r="AS10" s="12"/>
      <c r="AT10" s="12"/>
      <c r="AU10" s="12"/>
      <c r="AV10" s="12"/>
      <c r="AW10" s="12"/>
      <c r="AX10" s="12"/>
      <c r="AY10" s="12"/>
      <c r="AZ10" s="12"/>
    </row>
    <row r="11" spans="1:52" s="97" customFormat="1">
      <c r="A11" s="92" t="s">
        <v>8</v>
      </c>
      <c r="B11" s="160">
        <v>48000</v>
      </c>
      <c r="C11" s="159">
        <v>6871</v>
      </c>
      <c r="D11" s="93">
        <f>B11-C11-E11</f>
        <v>41129</v>
      </c>
      <c r="E11" s="94">
        <f>SUM(F11:BE11)</f>
        <v>0</v>
      </c>
      <c r="F11" s="95"/>
      <c r="G11" s="95"/>
      <c r="H11" s="95"/>
      <c r="I11" s="95"/>
      <c r="J11" s="95"/>
      <c r="K11" s="95"/>
      <c r="L11" s="95"/>
      <c r="M11" s="95"/>
      <c r="N11" s="95"/>
      <c r="O11" s="95"/>
      <c r="P11" s="95"/>
      <c r="Q11" s="95"/>
      <c r="R11" s="95"/>
      <c r="S11" s="95"/>
      <c r="T11" s="95"/>
      <c r="U11" s="95"/>
      <c r="V11" s="95"/>
      <c r="W11" s="95"/>
      <c r="X11" s="95"/>
      <c r="Y11" s="95"/>
      <c r="Z11" s="95"/>
      <c r="AA11" s="95"/>
      <c r="AB11" s="95"/>
      <c r="AC11" s="95"/>
      <c r="AD11" s="95"/>
      <c r="AE11" s="95"/>
      <c r="AF11" s="95"/>
      <c r="AG11" s="95"/>
      <c r="AH11" s="95"/>
      <c r="AI11" s="96"/>
      <c r="AJ11" s="96"/>
      <c r="AK11" s="96"/>
      <c r="AL11" s="96"/>
      <c r="AM11" s="96"/>
      <c r="AN11" s="96"/>
      <c r="AO11" s="96"/>
      <c r="AP11" s="96"/>
      <c r="AQ11" s="96"/>
      <c r="AR11" s="96"/>
      <c r="AS11" s="96"/>
      <c r="AT11" s="96"/>
      <c r="AU11" s="96"/>
      <c r="AV11" s="96"/>
      <c r="AW11" s="96"/>
      <c r="AX11" s="96"/>
      <c r="AY11" s="96"/>
      <c r="AZ11" s="96"/>
    </row>
    <row r="12" spans="1:52">
      <c r="A12" s="13">
        <v>29</v>
      </c>
      <c r="B12" s="4"/>
      <c r="C12" s="4"/>
      <c r="D12" s="4"/>
      <c r="E12" s="4"/>
      <c r="F12" s="30"/>
      <c r="G12" s="30"/>
      <c r="H12" s="30">
        <v>3</v>
      </c>
      <c r="I12" s="30"/>
      <c r="J12" s="30"/>
      <c r="K12" s="30"/>
      <c r="L12" s="30"/>
      <c r="M12" s="30"/>
      <c r="N12" s="30">
        <v>9</v>
      </c>
      <c r="O12" s="19" t="s">
        <v>61</v>
      </c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44"/>
      <c r="AC12" s="44"/>
      <c r="AD12" s="44"/>
      <c r="AE12" s="12"/>
      <c r="AF12" s="12"/>
      <c r="AG12" s="12"/>
      <c r="AH12" s="12"/>
      <c r="AI12" s="12"/>
      <c r="AJ12" s="12"/>
      <c r="AK12" s="12"/>
      <c r="AL12" s="12"/>
      <c r="AM12" s="12"/>
      <c r="AN12" s="12"/>
      <c r="AO12" s="12"/>
      <c r="AP12" s="12"/>
      <c r="AQ12" s="12"/>
      <c r="AR12" s="12"/>
      <c r="AS12" s="12"/>
      <c r="AT12" s="12"/>
      <c r="AU12" s="12"/>
      <c r="AV12" s="12"/>
      <c r="AW12" s="12"/>
      <c r="AX12" s="12"/>
      <c r="AY12" s="12"/>
      <c r="AZ12" s="12"/>
    </row>
    <row r="13" spans="1:52" s="137" customFormat="1">
      <c r="A13" s="132" t="s">
        <v>9</v>
      </c>
      <c r="B13" s="111">
        <v>63000</v>
      </c>
      <c r="C13" s="112">
        <v>5952</v>
      </c>
      <c r="D13" s="111">
        <f>B13-C13-E13</f>
        <v>54500.800000000003</v>
      </c>
      <c r="E13" s="112">
        <f>SUM(F13:BE13)</f>
        <v>2547.1999999999998</v>
      </c>
      <c r="F13" s="133">
        <v>380</v>
      </c>
      <c r="G13" s="134">
        <v>500</v>
      </c>
      <c r="H13" s="133">
        <v>389</v>
      </c>
      <c r="I13" s="134">
        <v>393.2</v>
      </c>
      <c r="J13" s="134">
        <v>489</v>
      </c>
      <c r="K13" s="134">
        <v>396</v>
      </c>
      <c r="L13" s="134"/>
      <c r="M13" s="134"/>
      <c r="N13" s="134"/>
      <c r="O13" s="134"/>
      <c r="P13" s="133"/>
      <c r="Q13" s="133"/>
      <c r="R13" s="133"/>
      <c r="S13" s="133"/>
      <c r="T13" s="133"/>
      <c r="U13" s="133"/>
      <c r="V13" s="133"/>
      <c r="W13" s="133"/>
      <c r="X13" s="133"/>
      <c r="Y13" s="133"/>
      <c r="Z13" s="135"/>
      <c r="AA13" s="136"/>
      <c r="AB13" s="136"/>
      <c r="AC13" s="136"/>
      <c r="AD13" s="136"/>
      <c r="AE13" s="136"/>
      <c r="AF13" s="136"/>
      <c r="AG13" s="136"/>
      <c r="AH13" s="136"/>
      <c r="AI13" s="136"/>
      <c r="AJ13" s="136"/>
      <c r="AK13" s="136"/>
      <c r="AL13" s="136"/>
      <c r="AM13" s="136"/>
      <c r="AN13" s="136"/>
      <c r="AO13" s="136"/>
      <c r="AP13" s="136"/>
      <c r="AQ13" s="136"/>
      <c r="AR13" s="136"/>
      <c r="AS13" s="136"/>
      <c r="AT13" s="136"/>
      <c r="AU13" s="136"/>
      <c r="AV13" s="136"/>
      <c r="AW13" s="136"/>
      <c r="AX13" s="136"/>
      <c r="AY13" s="136"/>
      <c r="AZ13" s="136"/>
    </row>
    <row r="14" spans="1:52">
      <c r="A14" s="13">
        <v>28</v>
      </c>
      <c r="B14" s="19" t="s">
        <v>115</v>
      </c>
      <c r="C14" s="4"/>
      <c r="D14" s="4"/>
      <c r="E14" s="4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44"/>
      <c r="AA14" s="12"/>
      <c r="AB14" s="12"/>
      <c r="AC14" s="12"/>
      <c r="AD14" s="12"/>
      <c r="AE14" s="12"/>
      <c r="AF14" s="12"/>
      <c r="AG14" s="12"/>
      <c r="AH14" s="12"/>
      <c r="AI14" s="12"/>
      <c r="AJ14" s="12"/>
      <c r="AK14" s="12"/>
      <c r="AL14" s="12"/>
      <c r="AM14" s="12"/>
      <c r="AN14" s="12"/>
      <c r="AO14" s="12"/>
      <c r="AP14" s="12"/>
      <c r="AQ14" s="12"/>
      <c r="AR14" s="12"/>
      <c r="AS14" s="12"/>
      <c r="AT14" s="12"/>
      <c r="AU14" s="12"/>
      <c r="AV14" s="12"/>
      <c r="AW14" s="12"/>
      <c r="AX14" s="12"/>
      <c r="AY14" s="12"/>
      <c r="AZ14" s="12"/>
    </row>
    <row r="15" spans="1:52" s="130" customFormat="1">
      <c r="A15" s="144" t="s">
        <v>36</v>
      </c>
      <c r="B15" s="127">
        <v>21000</v>
      </c>
      <c r="C15" s="128">
        <v>18820</v>
      </c>
      <c r="D15" s="93">
        <f>B15-C15-E15</f>
        <v>2180</v>
      </c>
      <c r="E15" s="128">
        <f>SUM(F15:BE15)</f>
        <v>0</v>
      </c>
      <c r="F15" s="129"/>
      <c r="G15" s="129"/>
      <c r="H15" s="129"/>
      <c r="I15" s="129"/>
      <c r="J15" s="129"/>
      <c r="K15" s="129"/>
      <c r="L15" s="129"/>
      <c r="M15" s="129"/>
      <c r="N15" s="129"/>
      <c r="O15" s="129"/>
      <c r="P15" s="129"/>
      <c r="Q15" s="129"/>
      <c r="R15" s="129"/>
      <c r="S15" s="129"/>
      <c r="T15" s="129"/>
      <c r="U15" s="129"/>
      <c r="V15" s="129"/>
      <c r="W15" s="129"/>
      <c r="X15" s="129"/>
      <c r="Y15" s="129"/>
      <c r="Z15" s="138"/>
      <c r="AA15" s="22"/>
      <c r="AB15" s="22"/>
      <c r="AC15" s="22"/>
      <c r="AD15" s="22"/>
      <c r="AE15" s="22"/>
      <c r="AF15" s="22"/>
      <c r="AG15" s="22"/>
      <c r="AH15" s="22"/>
      <c r="AI15" s="22"/>
      <c r="AJ15" s="22"/>
      <c r="AK15" s="22"/>
      <c r="AL15" s="22"/>
      <c r="AM15" s="22"/>
      <c r="AN15" s="22"/>
      <c r="AO15" s="22"/>
      <c r="AP15" s="22"/>
      <c r="AQ15" s="22"/>
      <c r="AR15" s="22"/>
      <c r="AS15" s="22"/>
      <c r="AT15" s="22"/>
      <c r="AU15" s="22"/>
      <c r="AV15" s="22"/>
      <c r="AW15" s="22"/>
      <c r="AX15" s="22"/>
      <c r="AY15" s="22"/>
      <c r="AZ15" s="22"/>
    </row>
    <row r="16" spans="1:52">
      <c r="A16" s="143">
        <v>30</v>
      </c>
      <c r="B16" s="77">
        <v>9644</v>
      </c>
      <c r="C16" s="46"/>
      <c r="D16" s="13"/>
      <c r="E16" s="36" t="s">
        <v>53</v>
      </c>
      <c r="F16" s="30"/>
      <c r="G16" s="76"/>
      <c r="H16" s="148" t="s">
        <v>40</v>
      </c>
      <c r="I16" s="154" t="s">
        <v>59</v>
      </c>
      <c r="J16" s="163" t="s">
        <v>75</v>
      </c>
      <c r="K16" s="76">
        <v>6</v>
      </c>
      <c r="L16" s="76">
        <v>7</v>
      </c>
      <c r="M16" s="30">
        <v>8</v>
      </c>
      <c r="N16" s="30">
        <v>9</v>
      </c>
      <c r="O16" s="154" t="s">
        <v>59</v>
      </c>
      <c r="P16" s="154" t="s">
        <v>59</v>
      </c>
      <c r="Q16" s="162" t="s">
        <v>74</v>
      </c>
      <c r="R16" s="162" t="s">
        <v>75</v>
      </c>
      <c r="S16" s="162"/>
      <c r="T16" s="162"/>
      <c r="U16" s="30"/>
      <c r="V16" s="30"/>
      <c r="W16" s="30"/>
      <c r="X16" s="30"/>
      <c r="Y16" s="30"/>
      <c r="Z16" s="44"/>
      <c r="AA16" s="12"/>
      <c r="AB16" s="12"/>
      <c r="AC16" s="12"/>
      <c r="AD16" s="12"/>
      <c r="AE16" s="12"/>
      <c r="AF16" s="12"/>
      <c r="AG16" s="12"/>
      <c r="AH16" s="12"/>
      <c r="AI16" s="12"/>
      <c r="AJ16" s="12"/>
      <c r="AK16" s="12"/>
      <c r="AL16" s="12"/>
      <c r="AM16" s="12"/>
      <c r="AN16" s="12"/>
      <c r="AO16" s="12"/>
      <c r="AP16" s="12"/>
      <c r="AQ16" s="12"/>
      <c r="AR16" s="12"/>
      <c r="AS16" s="12"/>
      <c r="AT16" s="12"/>
      <c r="AU16" s="12"/>
      <c r="AV16" s="12"/>
      <c r="AW16" s="12"/>
      <c r="AX16" s="12"/>
      <c r="AY16" s="12"/>
      <c r="AZ16" s="12"/>
    </row>
    <row r="17" spans="1:52" s="102" customFormat="1">
      <c r="A17" s="99" t="s">
        <v>10</v>
      </c>
      <c r="B17" s="93">
        <v>17000</v>
      </c>
      <c r="C17" s="128">
        <v>4530</v>
      </c>
      <c r="D17" s="94">
        <f>B17-C17-E17</f>
        <v>11306</v>
      </c>
      <c r="E17" s="94">
        <f>SUM(F17:BE17)</f>
        <v>1164</v>
      </c>
      <c r="F17" s="95">
        <v>93</v>
      </c>
      <c r="G17" s="100">
        <v>111</v>
      </c>
      <c r="H17" s="100">
        <v>472</v>
      </c>
      <c r="I17" s="100">
        <v>488</v>
      </c>
      <c r="J17" s="100"/>
      <c r="K17" s="100"/>
      <c r="L17" s="100"/>
      <c r="M17" s="100"/>
      <c r="N17" s="100"/>
      <c r="O17" s="100"/>
      <c r="P17" s="100"/>
      <c r="Q17" s="100"/>
      <c r="R17" s="100"/>
      <c r="S17" s="100"/>
      <c r="T17" s="100"/>
      <c r="U17" s="100"/>
      <c r="V17" s="100"/>
      <c r="W17" s="100"/>
      <c r="X17" s="100"/>
      <c r="Y17" s="100"/>
      <c r="Z17" s="100"/>
      <c r="AA17" s="100"/>
      <c r="AB17" s="100"/>
      <c r="AC17" s="100"/>
      <c r="AD17" s="100"/>
      <c r="AE17" s="100"/>
      <c r="AF17" s="101"/>
      <c r="AG17" s="101"/>
      <c r="AH17" s="101"/>
      <c r="AI17" s="101"/>
      <c r="AJ17" s="101"/>
      <c r="AK17" s="101"/>
      <c r="AL17" s="101"/>
      <c r="AM17" s="101"/>
      <c r="AN17" s="101"/>
      <c r="AO17" s="101"/>
      <c r="AP17" s="101"/>
      <c r="AQ17" s="101"/>
      <c r="AR17" s="101"/>
      <c r="AS17" s="101"/>
      <c r="AT17" s="101"/>
      <c r="AU17" s="101"/>
      <c r="AV17" s="101"/>
      <c r="AW17" s="101"/>
      <c r="AX17" s="101"/>
      <c r="AY17" s="101"/>
      <c r="AZ17" s="101"/>
    </row>
    <row r="18" spans="1:52" s="60" customFormat="1">
      <c r="A18" s="13">
        <v>30</v>
      </c>
      <c r="B18" s="77"/>
      <c r="C18" s="57"/>
      <c r="D18" s="58"/>
      <c r="E18" s="58"/>
      <c r="F18" s="156"/>
      <c r="G18" s="156"/>
      <c r="H18" s="156"/>
      <c r="I18" s="156"/>
      <c r="J18" s="156"/>
      <c r="K18" s="156"/>
      <c r="L18" s="156"/>
      <c r="M18" s="156"/>
      <c r="N18" s="156"/>
      <c r="O18" s="156"/>
      <c r="P18" s="156"/>
      <c r="Q18" s="156"/>
      <c r="R18" s="156"/>
      <c r="S18" s="156"/>
      <c r="T18" s="156"/>
      <c r="U18" s="156"/>
      <c r="V18" s="156"/>
      <c r="W18" s="58"/>
      <c r="X18" s="58"/>
      <c r="Y18" s="58"/>
      <c r="Z18" s="58"/>
      <c r="AA18" s="58"/>
      <c r="AB18" s="58"/>
      <c r="AC18" s="59"/>
      <c r="AD18" s="59"/>
      <c r="AE18" s="59"/>
      <c r="AF18" s="59"/>
      <c r="AG18" s="59"/>
      <c r="AH18" s="59"/>
      <c r="AI18" s="59"/>
      <c r="AJ18" s="59"/>
      <c r="AK18" s="59"/>
      <c r="AL18" s="59"/>
      <c r="AM18" s="59"/>
      <c r="AN18" s="59"/>
      <c r="AO18" s="59"/>
      <c r="AP18" s="59"/>
      <c r="AQ18" s="59"/>
      <c r="AR18" s="59"/>
      <c r="AS18" s="59"/>
      <c r="AT18" s="59"/>
      <c r="AU18" s="59"/>
      <c r="AV18" s="59"/>
      <c r="AW18" s="59"/>
      <c r="AX18" s="59"/>
      <c r="AY18" s="59"/>
      <c r="AZ18" s="59"/>
    </row>
    <row r="19" spans="1:52" s="67" customFormat="1">
      <c r="A19" s="62" t="s">
        <v>18</v>
      </c>
      <c r="B19" s="63">
        <v>10000</v>
      </c>
      <c r="C19" s="128">
        <v>3980</v>
      </c>
      <c r="D19" s="63">
        <f>B19-C19-E19</f>
        <v>3974</v>
      </c>
      <c r="E19" s="64">
        <f>SUM(F19:BE19)</f>
        <v>2046</v>
      </c>
      <c r="F19" s="65">
        <v>639</v>
      </c>
      <c r="G19" s="65">
        <v>500</v>
      </c>
      <c r="H19" s="65">
        <v>496</v>
      </c>
      <c r="I19" s="65">
        <v>411</v>
      </c>
      <c r="J19" s="65"/>
      <c r="K19" s="65"/>
      <c r="L19" s="65"/>
      <c r="M19" s="65"/>
      <c r="N19" s="65"/>
      <c r="O19" s="65"/>
      <c r="P19" s="65"/>
      <c r="Q19" s="65"/>
      <c r="R19" s="65"/>
      <c r="S19" s="65"/>
      <c r="T19" s="65"/>
      <c r="U19" s="65"/>
      <c r="V19" s="65"/>
      <c r="W19" s="65"/>
      <c r="X19" s="65"/>
      <c r="Y19" s="65"/>
      <c r="Z19" s="66"/>
      <c r="AA19" s="20"/>
      <c r="AB19" s="20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0"/>
      <c r="AN19" s="20"/>
      <c r="AO19" s="20"/>
      <c r="AP19" s="20"/>
      <c r="AQ19" s="20"/>
      <c r="AR19" s="20"/>
      <c r="AS19" s="20"/>
      <c r="AT19" s="20"/>
      <c r="AU19" s="20"/>
      <c r="AV19" s="20"/>
      <c r="AW19" s="20"/>
      <c r="AX19" s="20"/>
      <c r="AY19" s="20"/>
      <c r="AZ19" s="20"/>
    </row>
    <row r="20" spans="1:52" s="8" customFormat="1">
      <c r="A20" s="13" t="s">
        <v>116</v>
      </c>
      <c r="B20" s="10">
        <f>SUM(B3,B5,B7,B9,B11,B13,B15,B17,B19)</f>
        <v>250000</v>
      </c>
      <c r="C20" s="61">
        <f>SUM(C3,C5,C7,C9,C11,C13,C15,C17,C19)</f>
        <v>78957</v>
      </c>
      <c r="D20" s="6">
        <f>SUM(D3,D5,D7,D9,D11,D13,D15,D17,D19)</f>
        <v>158999.1</v>
      </c>
      <c r="E20" s="6">
        <f>SUM(E3,E5,E7,E9,E11,E13,E15,E17,E19)</f>
        <v>12043.9</v>
      </c>
      <c r="F20" s="90"/>
      <c r="G20" s="90" t="s">
        <v>119</v>
      </c>
      <c r="H20" s="90" t="s">
        <v>49</v>
      </c>
      <c r="I20" s="90" t="s">
        <v>50</v>
      </c>
      <c r="J20" s="90" t="s">
        <v>51</v>
      </c>
      <c r="K20" s="90" t="s">
        <v>52</v>
      </c>
      <c r="L20" s="90"/>
      <c r="M20" s="90"/>
      <c r="N20" s="90"/>
      <c r="O20" s="90"/>
      <c r="P20" s="90"/>
      <c r="Q20" s="90"/>
      <c r="R20" s="90"/>
      <c r="S20" s="90"/>
      <c r="T20" s="90"/>
      <c r="U20" s="90"/>
      <c r="V20" s="6"/>
      <c r="W20" s="6"/>
      <c r="X20" s="6"/>
      <c r="Y20" s="6"/>
      <c r="Z20" s="9"/>
      <c r="AA20" s="9"/>
      <c r="AB20" s="9"/>
      <c r="AC20" s="9"/>
      <c r="AD20" s="9"/>
      <c r="AE20" s="9"/>
      <c r="AF20" s="9"/>
      <c r="AG20" s="9"/>
      <c r="AH20" s="9"/>
      <c r="AI20" s="9"/>
      <c r="AJ20" s="9"/>
      <c r="AK20" s="9"/>
      <c r="AL20" s="9"/>
      <c r="AM20" s="9"/>
      <c r="AN20" s="9"/>
      <c r="AO20" s="9"/>
      <c r="AP20" s="9"/>
      <c r="AQ20" s="9"/>
      <c r="AR20" s="9"/>
      <c r="AS20" s="9"/>
      <c r="AT20" s="9"/>
      <c r="AU20" s="9"/>
      <c r="AV20" s="9"/>
      <c r="AW20" s="9"/>
      <c r="AX20" s="9"/>
      <c r="AY20" s="9"/>
      <c r="AZ20" s="9"/>
    </row>
    <row r="21" spans="1:52" s="54" customFormat="1">
      <c r="A21" s="48" t="s">
        <v>15</v>
      </c>
      <c r="B21" s="49">
        <v>30000</v>
      </c>
      <c r="C21" s="50"/>
      <c r="D21" s="50">
        <f>B21-C21-E21</f>
        <v>30000</v>
      </c>
      <c r="E21" s="50">
        <f>SUM(F21:BE21)</f>
        <v>0</v>
      </c>
      <c r="F21" s="51"/>
      <c r="G21" s="76" t="s">
        <v>148</v>
      </c>
      <c r="H21" s="76"/>
      <c r="I21" s="76"/>
      <c r="J21" s="76"/>
      <c r="K21" s="76"/>
      <c r="L21" s="76"/>
      <c r="M21" s="76"/>
      <c r="N21" s="76"/>
      <c r="O21" s="76"/>
      <c r="P21" s="76"/>
      <c r="Q21" s="51"/>
      <c r="R21" s="51"/>
      <c r="S21" s="51"/>
      <c r="T21" s="51"/>
      <c r="U21" s="51"/>
      <c r="V21" s="52"/>
      <c r="W21" s="52"/>
      <c r="X21" s="51"/>
      <c r="Y21" s="51"/>
      <c r="Z21" s="53"/>
      <c r="AA21" s="53"/>
      <c r="AB21" s="53"/>
      <c r="AC21" s="53"/>
      <c r="AD21" s="53"/>
      <c r="AE21" s="53"/>
      <c r="AF21" s="53"/>
      <c r="AG21" s="53"/>
      <c r="AH21" s="53"/>
      <c r="AI21" s="53"/>
      <c r="AJ21" s="53"/>
      <c r="AK21" s="53"/>
      <c r="AL21" s="53"/>
      <c r="AM21" s="53"/>
      <c r="AN21" s="53"/>
      <c r="AO21" s="53"/>
      <c r="AP21" s="53"/>
      <c r="AQ21" s="53"/>
      <c r="AR21" s="53"/>
      <c r="AS21" s="53"/>
      <c r="AT21" s="53"/>
      <c r="AU21" s="53"/>
      <c r="AV21" s="53"/>
      <c r="AW21" s="53"/>
      <c r="AX21" s="53"/>
      <c r="AY21" s="53"/>
      <c r="AZ21" s="53"/>
    </row>
    <row r="22" spans="1:52" s="54" customFormat="1">
      <c r="A22" s="48" t="s">
        <v>16</v>
      </c>
      <c r="B22" s="49">
        <v>14</v>
      </c>
      <c r="C22" s="55"/>
      <c r="D22" s="55"/>
      <c r="E22" s="55"/>
      <c r="F22" s="49"/>
      <c r="G22" s="76"/>
      <c r="H22" s="76"/>
      <c r="I22" s="76"/>
      <c r="J22" s="76"/>
      <c r="K22" s="79"/>
      <c r="L22" s="80"/>
      <c r="M22" s="76"/>
      <c r="N22" s="75"/>
      <c r="O22" s="76"/>
      <c r="P22" s="76"/>
      <c r="Q22" s="49"/>
      <c r="R22" s="51"/>
      <c r="S22" s="51"/>
      <c r="T22" s="51"/>
      <c r="U22" s="51"/>
      <c r="V22" s="51"/>
      <c r="W22" s="51"/>
      <c r="X22" s="51"/>
      <c r="Y22" s="51"/>
      <c r="Z22" s="53"/>
      <c r="AA22" s="53"/>
      <c r="AB22" s="53"/>
      <c r="AC22" s="53"/>
      <c r="AD22" s="53"/>
      <c r="AE22" s="53"/>
      <c r="AF22" s="53"/>
      <c r="AG22" s="53"/>
      <c r="AH22" s="53"/>
      <c r="AI22" s="53"/>
      <c r="AJ22" s="53"/>
      <c r="AK22" s="53"/>
      <c r="AL22" s="53"/>
      <c r="AM22" s="53"/>
      <c r="AN22" s="53"/>
      <c r="AO22" s="53"/>
      <c r="AP22" s="53"/>
      <c r="AQ22" s="53"/>
      <c r="AR22" s="53"/>
      <c r="AS22" s="53"/>
      <c r="AT22" s="53"/>
      <c r="AU22" s="53"/>
      <c r="AV22" s="53"/>
      <c r="AW22" s="53"/>
      <c r="AX22" s="53"/>
      <c r="AY22" s="53"/>
      <c r="AZ22" s="53"/>
    </row>
    <row r="23" spans="1:52" s="102" customFormat="1">
      <c r="A23" s="99" t="s">
        <v>31</v>
      </c>
      <c r="B23" s="93">
        <v>35000</v>
      </c>
      <c r="C23" s="152">
        <f>SUM(D24,E24:F24)</f>
        <v>0</v>
      </c>
      <c r="D23" s="103">
        <f>B23-C23-E23</f>
        <v>19061.3</v>
      </c>
      <c r="E23" s="93">
        <f>SUM(F23:BE23)</f>
        <v>15938.7</v>
      </c>
      <c r="F23" s="100">
        <v>12200</v>
      </c>
      <c r="G23" s="100">
        <v>359</v>
      </c>
      <c r="H23" s="100">
        <v>475</v>
      </c>
      <c r="I23" s="100">
        <v>255.7</v>
      </c>
      <c r="J23" s="100">
        <v>189</v>
      </c>
      <c r="K23" s="100">
        <v>474</v>
      </c>
      <c r="L23" s="100">
        <v>500</v>
      </c>
      <c r="M23" s="100">
        <v>486</v>
      </c>
      <c r="N23" s="100">
        <v>500</v>
      </c>
      <c r="O23" s="100">
        <v>500</v>
      </c>
      <c r="P23" s="95"/>
      <c r="Q23" s="100"/>
      <c r="R23" s="100"/>
      <c r="S23" s="100"/>
      <c r="T23" s="93"/>
      <c r="U23" s="93"/>
      <c r="V23" s="93"/>
      <c r="W23" s="93"/>
      <c r="X23" s="93"/>
      <c r="Y23" s="93"/>
      <c r="Z23" s="101"/>
      <c r="AA23" s="101"/>
      <c r="AB23" s="101"/>
      <c r="AC23" s="101"/>
      <c r="AD23" s="101"/>
      <c r="AE23" s="101"/>
      <c r="AF23" s="101"/>
      <c r="AG23" s="101"/>
      <c r="AH23" s="101"/>
      <c r="AI23" s="101"/>
      <c r="AJ23" s="101"/>
      <c r="AK23" s="101"/>
      <c r="AL23" s="101"/>
      <c r="AM23" s="101"/>
      <c r="AN23" s="101"/>
      <c r="AO23" s="101"/>
      <c r="AP23" s="101"/>
      <c r="AQ23" s="101"/>
      <c r="AR23" s="101"/>
      <c r="AS23" s="101"/>
      <c r="AT23" s="101"/>
      <c r="AU23" s="101"/>
      <c r="AV23" s="101"/>
      <c r="AW23" s="101"/>
      <c r="AX23" s="101"/>
      <c r="AY23" s="101"/>
      <c r="AZ23" s="101"/>
    </row>
    <row r="24" spans="1:52">
      <c r="A24" s="19" t="s">
        <v>26</v>
      </c>
      <c r="B24" s="29" t="s">
        <v>87</v>
      </c>
      <c r="C24" s="153"/>
      <c r="D24" s="82">
        <v>0</v>
      </c>
      <c r="E24" s="82">
        <v>0</v>
      </c>
      <c r="F24" s="82">
        <v>0</v>
      </c>
      <c r="G24" s="154"/>
      <c r="H24" s="154"/>
      <c r="I24" s="154"/>
      <c r="J24" s="154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4"/>
      <c r="X24" s="4"/>
      <c r="Y24" s="4"/>
      <c r="Z24" s="12"/>
      <c r="AA24" s="12"/>
      <c r="AB24" s="12"/>
      <c r="AC24" s="12"/>
      <c r="AD24" s="12"/>
      <c r="AE24" s="12"/>
      <c r="AF24" s="12"/>
      <c r="AG24" s="12"/>
      <c r="AH24" s="12"/>
      <c r="AI24" s="12"/>
      <c r="AJ24" s="12"/>
      <c r="AK24" s="12"/>
      <c r="AL24" s="12"/>
      <c r="AM24" s="12"/>
      <c r="AN24" s="12"/>
      <c r="AO24" s="12"/>
      <c r="AP24" s="12"/>
      <c r="AQ24" s="12"/>
      <c r="AR24" s="12"/>
      <c r="AS24" s="12"/>
      <c r="AT24" s="12"/>
      <c r="AU24" s="12"/>
      <c r="AV24" s="12"/>
      <c r="AW24" s="12"/>
      <c r="AX24" s="12"/>
      <c r="AY24" s="12"/>
      <c r="AZ24" s="12"/>
    </row>
    <row r="25" spans="1:52" s="109" customFormat="1">
      <c r="A25" s="104" t="s">
        <v>6</v>
      </c>
      <c r="B25" s="105">
        <v>31000</v>
      </c>
      <c r="C25" s="94">
        <v>0</v>
      </c>
      <c r="D25" s="198">
        <f>B25-C25-E25</f>
        <v>17592</v>
      </c>
      <c r="E25" s="105">
        <f>SUM(F25:BE25)</f>
        <v>13408</v>
      </c>
      <c r="F25" s="107">
        <v>2448</v>
      </c>
      <c r="G25" s="107">
        <v>1000</v>
      </c>
      <c r="H25" s="107">
        <v>8740</v>
      </c>
      <c r="I25" s="107">
        <v>520</v>
      </c>
      <c r="J25" s="107">
        <v>500</v>
      </c>
      <c r="K25" s="107">
        <v>200</v>
      </c>
      <c r="L25" s="107"/>
      <c r="M25" s="107"/>
      <c r="N25" s="107"/>
      <c r="O25" s="107"/>
      <c r="P25" s="154"/>
      <c r="Q25" s="107"/>
      <c r="R25" s="107"/>
      <c r="S25" s="107"/>
      <c r="T25" s="107"/>
      <c r="U25" s="107"/>
      <c r="V25" s="105"/>
      <c r="W25" s="105"/>
      <c r="X25" s="105"/>
      <c r="Y25" s="105"/>
      <c r="Z25" s="108"/>
      <c r="AA25" s="108"/>
      <c r="AB25" s="108"/>
      <c r="AC25" s="108"/>
      <c r="AD25" s="108"/>
      <c r="AE25" s="108"/>
      <c r="AF25" s="108"/>
      <c r="AG25" s="108"/>
      <c r="AH25" s="108"/>
      <c r="AI25" s="108"/>
      <c r="AJ25" s="108"/>
      <c r="AK25" s="108"/>
      <c r="AL25" s="108"/>
      <c r="AM25" s="108"/>
      <c r="AN25" s="108"/>
      <c r="AO25" s="108"/>
      <c r="AP25" s="108"/>
      <c r="AQ25" s="108"/>
      <c r="AR25" s="108"/>
      <c r="AS25" s="108"/>
      <c r="AT25" s="108"/>
      <c r="AU25" s="108"/>
      <c r="AV25" s="108"/>
      <c r="AW25" s="108"/>
      <c r="AX25" s="108"/>
      <c r="AY25" s="108"/>
      <c r="AZ25" s="108"/>
    </row>
    <row r="26" spans="1:52">
      <c r="A26" s="19"/>
      <c r="B26" s="13" t="s">
        <v>147</v>
      </c>
      <c r="C26" s="18"/>
      <c r="D26" s="4"/>
      <c r="E26" s="36" t="s">
        <v>92</v>
      </c>
      <c r="F26" s="154" t="s">
        <v>118</v>
      </c>
      <c r="G26" s="30" t="s">
        <v>55</v>
      </c>
      <c r="H26" s="195" t="s">
        <v>133</v>
      </c>
      <c r="I26" s="30" t="s">
        <v>57</v>
      </c>
      <c r="J26" s="154" t="s">
        <v>58</v>
      </c>
      <c r="K26" s="154" t="s">
        <v>106</v>
      </c>
      <c r="L26" s="119" t="s">
        <v>107</v>
      </c>
      <c r="M26" s="119" t="s">
        <v>58</v>
      </c>
      <c r="N26" s="30" t="s">
        <v>55</v>
      </c>
      <c r="O26" s="30" t="s">
        <v>56</v>
      </c>
      <c r="P26" s="30" t="s">
        <v>57</v>
      </c>
      <c r="Q26" s="30"/>
      <c r="R26" s="30"/>
      <c r="S26" s="30"/>
      <c r="T26" s="30"/>
      <c r="U26" s="30"/>
      <c r="V26" s="30"/>
      <c r="W26" s="4"/>
      <c r="X26" s="4"/>
      <c r="Y26" s="4"/>
      <c r="Z26" s="12"/>
      <c r="AA26" s="12"/>
      <c r="AB26" s="12"/>
      <c r="AC26" s="12"/>
      <c r="AD26" s="12"/>
      <c r="AE26" s="12"/>
      <c r="AF26" s="12"/>
      <c r="AG26" s="12"/>
      <c r="AH26" s="12"/>
      <c r="AI26" s="12"/>
      <c r="AJ26" s="12"/>
      <c r="AK26" s="12"/>
      <c r="AL26" s="12"/>
      <c r="AM26" s="12"/>
      <c r="AN26" s="12"/>
      <c r="AO26" s="12"/>
      <c r="AP26" s="12"/>
      <c r="AQ26" s="12"/>
      <c r="AR26" s="12"/>
      <c r="AS26" s="12"/>
      <c r="AT26" s="12"/>
      <c r="AU26" s="12"/>
      <c r="AV26" s="12"/>
      <c r="AW26" s="12"/>
      <c r="AX26" s="12"/>
      <c r="AY26" s="12"/>
      <c r="AZ26" s="12"/>
    </row>
    <row r="27" spans="1:52" s="97" customFormat="1">
      <c r="A27" s="92" t="s">
        <v>32</v>
      </c>
      <c r="B27" s="93">
        <v>35000</v>
      </c>
      <c r="C27" s="94">
        <v>0</v>
      </c>
      <c r="D27" s="94">
        <f>B27-C27-E27</f>
        <v>32412</v>
      </c>
      <c r="E27" s="94">
        <f>SUM(F27:BE27)</f>
        <v>2588</v>
      </c>
      <c r="F27" s="95">
        <v>500</v>
      </c>
      <c r="G27" s="98">
        <v>498</v>
      </c>
      <c r="H27" s="98">
        <v>1000</v>
      </c>
      <c r="I27" s="98">
        <v>102</v>
      </c>
      <c r="J27" s="98">
        <v>488</v>
      </c>
      <c r="K27" s="98"/>
      <c r="L27" s="98"/>
      <c r="M27" s="98"/>
      <c r="N27" s="98"/>
      <c r="O27" s="98"/>
      <c r="P27" s="98"/>
      <c r="Q27" s="98"/>
      <c r="R27" s="94"/>
      <c r="S27" s="94"/>
      <c r="T27" s="94"/>
      <c r="U27" s="94"/>
      <c r="V27" s="94"/>
      <c r="W27" s="94"/>
      <c r="X27" s="94"/>
      <c r="Y27" s="94"/>
      <c r="Z27" s="94"/>
      <c r="AA27" s="94"/>
      <c r="AB27" s="94"/>
      <c r="AC27" s="94"/>
      <c r="AD27" s="94"/>
      <c r="AE27" s="94"/>
      <c r="AF27" s="94"/>
      <c r="AG27" s="94"/>
      <c r="AH27" s="94"/>
      <c r="AI27" s="94"/>
      <c r="AJ27" s="94"/>
      <c r="AK27" s="94"/>
      <c r="AL27" s="94"/>
      <c r="AM27" s="94"/>
      <c r="AN27" s="94"/>
      <c r="AO27" s="94"/>
      <c r="AP27" s="94"/>
      <c r="AQ27" s="94"/>
      <c r="AR27" s="94"/>
      <c r="AS27" s="94"/>
      <c r="AT27" s="96"/>
      <c r="AU27" s="96"/>
      <c r="AV27" s="96"/>
      <c r="AW27" s="96"/>
      <c r="AX27" s="96"/>
      <c r="AY27" s="96"/>
      <c r="AZ27" s="96"/>
    </row>
    <row r="28" spans="1:52" s="2" customFormat="1">
      <c r="A28" s="82"/>
      <c r="B28" s="29" t="s">
        <v>134</v>
      </c>
      <c r="C28" s="46"/>
      <c r="D28" s="3"/>
      <c r="E28" s="3"/>
      <c r="F28" s="30"/>
      <c r="G28" s="30"/>
      <c r="H28" s="154">
        <v>1547</v>
      </c>
      <c r="I28" s="30"/>
      <c r="J28" s="154">
        <v>8719</v>
      </c>
      <c r="K28" s="30"/>
      <c r="L28" s="30"/>
      <c r="M28" s="30"/>
      <c r="N28" s="30"/>
      <c r="O28" s="154" t="s">
        <v>120</v>
      </c>
      <c r="P28" s="154" t="s">
        <v>120</v>
      </c>
      <c r="Q28" s="154" t="s">
        <v>120</v>
      </c>
      <c r="R28" s="154" t="s">
        <v>120</v>
      </c>
      <c r="S28" s="154" t="s">
        <v>122</v>
      </c>
      <c r="T28" s="19" t="s">
        <v>121</v>
      </c>
      <c r="U28" s="30"/>
      <c r="V28" s="30"/>
      <c r="W28" s="3"/>
      <c r="X28" s="3"/>
      <c r="Y28" s="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/>
      <c r="AR28" s="43"/>
      <c r="AS28" s="43"/>
      <c r="AT28" s="43"/>
      <c r="AU28" s="43"/>
      <c r="AV28" s="43"/>
      <c r="AW28" s="43"/>
      <c r="AX28" s="43"/>
      <c r="AY28" s="43"/>
      <c r="AZ28" s="43"/>
    </row>
    <row r="29" spans="1:52" s="120" customFormat="1">
      <c r="A29" s="116" t="s">
        <v>7</v>
      </c>
      <c r="B29" s="117">
        <v>13000</v>
      </c>
      <c r="C29" s="118">
        <v>0</v>
      </c>
      <c r="D29" s="117">
        <f>B29-C29-E29</f>
        <v>13000</v>
      </c>
      <c r="E29" s="118">
        <f>SUM(F29:BE29)</f>
        <v>0</v>
      </c>
      <c r="F29" s="119"/>
      <c r="G29" s="119"/>
      <c r="H29" s="119"/>
      <c r="I29" s="119"/>
      <c r="J29" s="119"/>
      <c r="K29" s="119"/>
      <c r="L29" s="119"/>
      <c r="M29" s="119"/>
      <c r="N29" s="119"/>
      <c r="O29" s="119"/>
      <c r="P29" s="119"/>
      <c r="Q29" s="119"/>
      <c r="R29" s="119"/>
      <c r="S29" s="119"/>
      <c r="T29" s="117"/>
      <c r="U29" s="117"/>
      <c r="V29" s="117"/>
      <c r="W29" s="117"/>
      <c r="X29" s="117"/>
      <c r="Y29" s="117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4"/>
      <c r="AT29" s="24"/>
      <c r="AU29" s="24"/>
      <c r="AV29" s="24"/>
      <c r="AW29" s="24"/>
      <c r="AX29" s="24"/>
      <c r="AY29" s="24"/>
      <c r="AZ29" s="24"/>
    </row>
    <row r="30" spans="1:52">
      <c r="A30" s="5"/>
      <c r="B30" s="29" t="s">
        <v>149</v>
      </c>
      <c r="C30" s="4"/>
      <c r="D30" s="4"/>
      <c r="E30" s="4"/>
      <c r="F30" s="30"/>
      <c r="G30" s="154" t="s">
        <v>140</v>
      </c>
      <c r="H30" s="154"/>
      <c r="I30" s="36"/>
      <c r="J30" s="154" t="s">
        <v>140</v>
      </c>
      <c r="K30" s="154"/>
      <c r="L30" s="154" t="s">
        <v>140</v>
      </c>
      <c r="M30" s="154"/>
      <c r="N30" s="154"/>
      <c r="O30" s="154"/>
      <c r="P30" s="154"/>
      <c r="Q30" s="154"/>
      <c r="R30" s="154"/>
      <c r="S30" s="30"/>
      <c r="T30" s="30"/>
      <c r="U30" s="30"/>
      <c r="V30" s="30"/>
      <c r="W30" s="30"/>
      <c r="X30" s="4"/>
      <c r="Y30" s="4"/>
      <c r="Z30" s="12"/>
      <c r="AA30" s="12"/>
      <c r="AB30" s="12"/>
      <c r="AC30" s="12"/>
      <c r="AD30" s="12"/>
      <c r="AE30" s="12"/>
      <c r="AF30" s="12"/>
      <c r="AG30" s="12"/>
      <c r="AH30" s="12"/>
      <c r="AI30" s="12"/>
      <c r="AJ30" s="12"/>
      <c r="AK30" s="12"/>
      <c r="AL30" s="12"/>
      <c r="AM30" s="12"/>
      <c r="AN30" s="12"/>
      <c r="AO30" s="12"/>
      <c r="AP30" s="12"/>
      <c r="AQ30" s="12"/>
      <c r="AR30" s="12"/>
      <c r="AS30" s="12"/>
      <c r="AT30" s="12"/>
      <c r="AU30" s="12"/>
      <c r="AV30" s="12"/>
      <c r="AW30" s="12"/>
      <c r="AX30" s="12"/>
      <c r="AY30" s="12"/>
      <c r="AZ30" s="12"/>
    </row>
    <row r="31" spans="1:52" s="120" customFormat="1">
      <c r="A31" s="116" t="s">
        <v>60</v>
      </c>
      <c r="B31" s="117">
        <v>20000</v>
      </c>
      <c r="C31" s="118">
        <f>SUM(F32,E32)</f>
        <v>0</v>
      </c>
      <c r="D31" s="117">
        <f>B31-C31-E31</f>
        <v>20000</v>
      </c>
      <c r="E31" s="118">
        <f>SUM(F31:BE31)</f>
        <v>0</v>
      </c>
      <c r="F31" s="119"/>
      <c r="G31" s="119"/>
      <c r="H31" s="119"/>
      <c r="I31" s="119"/>
      <c r="J31" s="119"/>
      <c r="K31" s="119"/>
      <c r="L31" s="119"/>
      <c r="M31" s="119"/>
      <c r="N31" s="119"/>
      <c r="O31" s="119"/>
      <c r="P31" s="119"/>
      <c r="Q31" s="119"/>
      <c r="R31" s="119"/>
      <c r="S31" s="119"/>
      <c r="T31" s="117"/>
      <c r="U31" s="117"/>
      <c r="V31" s="117"/>
      <c r="W31" s="117"/>
      <c r="X31" s="117"/>
      <c r="Y31" s="117"/>
      <c r="Z31" s="24"/>
      <c r="AA31" s="24"/>
      <c r="AB31" s="24"/>
      <c r="AC31" s="24"/>
      <c r="AD31" s="24"/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4"/>
      <c r="AT31" s="24"/>
      <c r="AU31" s="24"/>
      <c r="AV31" s="24"/>
      <c r="AW31" s="24"/>
      <c r="AX31" s="24"/>
      <c r="AY31" s="24"/>
      <c r="AZ31" s="24"/>
    </row>
    <row r="32" spans="1:52">
      <c r="A32" s="155" t="s">
        <v>63</v>
      </c>
      <c r="B32" s="29" t="s">
        <v>134</v>
      </c>
      <c r="C32" s="36" t="s">
        <v>26</v>
      </c>
      <c r="D32" s="30"/>
      <c r="E32" s="82">
        <v>0</v>
      </c>
      <c r="F32" s="82">
        <v>0</v>
      </c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4"/>
      <c r="Y32" s="4"/>
      <c r="Z32" s="12"/>
      <c r="AA32" s="12"/>
      <c r="AB32" s="12"/>
      <c r="AC32" s="12"/>
      <c r="AD32" s="12"/>
      <c r="AE32" s="12"/>
      <c r="AF32" s="12"/>
      <c r="AG32" s="12"/>
      <c r="AH32" s="12"/>
      <c r="AI32" s="12"/>
      <c r="AJ32" s="12"/>
      <c r="AK32" s="12"/>
      <c r="AL32" s="12"/>
      <c r="AM32" s="12"/>
      <c r="AN32" s="12"/>
      <c r="AO32" s="12"/>
      <c r="AP32" s="12"/>
      <c r="AQ32" s="12"/>
      <c r="AR32" s="12"/>
      <c r="AS32" s="12"/>
      <c r="AT32" s="12"/>
      <c r="AU32" s="12"/>
      <c r="AV32" s="12"/>
      <c r="AW32" s="12"/>
      <c r="AX32" s="12"/>
      <c r="AY32" s="12"/>
      <c r="AZ32" s="12"/>
    </row>
    <row r="33" spans="1:52" s="126" customFormat="1">
      <c r="A33" s="121" t="s">
        <v>5</v>
      </c>
      <c r="B33" s="122">
        <v>52000</v>
      </c>
      <c r="C33" s="123">
        <v>0</v>
      </c>
      <c r="D33" s="123">
        <f>B33-C33-E33</f>
        <v>39447.5</v>
      </c>
      <c r="E33" s="122">
        <f>SUM(F33:BE33)</f>
        <v>12552.5</v>
      </c>
      <c r="F33" s="124">
        <v>10200</v>
      </c>
      <c r="G33" s="124">
        <v>500</v>
      </c>
      <c r="H33" s="124">
        <v>483.9</v>
      </c>
      <c r="I33" s="124">
        <v>368.6</v>
      </c>
      <c r="J33" s="124">
        <v>1000</v>
      </c>
      <c r="K33" s="124"/>
      <c r="L33" s="124"/>
      <c r="M33" s="124"/>
      <c r="N33" s="124"/>
      <c r="O33" s="124"/>
      <c r="P33" s="124"/>
      <c r="Q33" s="124"/>
      <c r="R33" s="124"/>
      <c r="S33" s="124"/>
      <c r="T33" s="124"/>
      <c r="U33" s="122"/>
      <c r="V33" s="122"/>
      <c r="W33" s="122"/>
      <c r="X33" s="122"/>
      <c r="Y33" s="122"/>
      <c r="Z33" s="125"/>
      <c r="AA33" s="125"/>
      <c r="AB33" s="125"/>
      <c r="AC33" s="125"/>
      <c r="AD33" s="125"/>
      <c r="AE33" s="125"/>
      <c r="AF33" s="125"/>
      <c r="AG33" s="125"/>
      <c r="AH33" s="125"/>
      <c r="AI33" s="125"/>
      <c r="AJ33" s="125"/>
      <c r="AK33" s="125"/>
      <c r="AL33" s="125"/>
      <c r="AM33" s="125"/>
      <c r="AN33" s="125"/>
      <c r="AO33" s="125"/>
      <c r="AP33" s="125"/>
      <c r="AQ33" s="125"/>
      <c r="AR33" s="125"/>
      <c r="AS33" s="125"/>
      <c r="AT33" s="125"/>
      <c r="AU33" s="125"/>
      <c r="AV33" s="125"/>
      <c r="AW33" s="125"/>
      <c r="AX33" s="125"/>
      <c r="AY33" s="125"/>
      <c r="AZ33" s="125"/>
    </row>
    <row r="34" spans="1:52">
      <c r="A34" s="5"/>
      <c r="B34" s="13" t="s">
        <v>135</v>
      </c>
      <c r="C34" s="68"/>
      <c r="D34" s="4"/>
      <c r="E34" s="36" t="s">
        <v>39</v>
      </c>
      <c r="F34" s="30" t="s">
        <v>58</v>
      </c>
      <c r="G34" s="168" t="s">
        <v>167</v>
      </c>
      <c r="H34" s="30"/>
      <c r="I34" s="30"/>
      <c r="J34" s="154" t="s">
        <v>166</v>
      </c>
      <c r="K34" s="30"/>
      <c r="L34" s="30">
        <v>1</v>
      </c>
      <c r="M34" s="30">
        <v>2</v>
      </c>
      <c r="N34" s="30">
        <v>3</v>
      </c>
      <c r="O34" s="30"/>
      <c r="P34" s="168" t="s">
        <v>88</v>
      </c>
      <c r="Q34" s="32"/>
      <c r="R34" s="32"/>
      <c r="S34" s="30"/>
      <c r="T34" s="30"/>
      <c r="U34" s="30"/>
      <c r="V34" s="4"/>
      <c r="W34" s="4"/>
      <c r="X34" s="4"/>
      <c r="Y34" s="4"/>
      <c r="Z34" s="12"/>
      <c r="AA34" s="12"/>
      <c r="AB34" s="12"/>
      <c r="AC34" s="12"/>
      <c r="AD34" s="12"/>
      <c r="AE34" s="12"/>
      <c r="AF34" s="12"/>
      <c r="AG34" s="12"/>
      <c r="AH34" s="12"/>
      <c r="AI34" s="12"/>
      <c r="AJ34" s="12"/>
      <c r="AK34" s="12"/>
      <c r="AL34" s="12"/>
      <c r="AM34" s="12"/>
      <c r="AN34" s="12"/>
      <c r="AO34" s="12"/>
      <c r="AP34" s="12"/>
      <c r="AQ34" s="12"/>
      <c r="AR34" s="12"/>
      <c r="AS34" s="12"/>
      <c r="AT34" s="12"/>
      <c r="AU34" s="12"/>
      <c r="AV34" s="12"/>
      <c r="AW34" s="12"/>
      <c r="AX34" s="12"/>
      <c r="AY34" s="12"/>
      <c r="AZ34" s="12"/>
    </row>
    <row r="35" spans="1:52" s="115" customFormat="1">
      <c r="A35" s="110" t="s">
        <v>19</v>
      </c>
      <c r="B35" s="131">
        <f>SUM(A41,-B19)</f>
        <v>10000</v>
      </c>
      <c r="C35" s="112">
        <v>0</v>
      </c>
      <c r="D35" s="111">
        <f>B35-C35-E35</f>
        <v>10000</v>
      </c>
      <c r="E35" s="111">
        <f>SUM(F35:BE35)</f>
        <v>0</v>
      </c>
      <c r="F35" s="113"/>
      <c r="G35" s="113"/>
      <c r="H35" s="113"/>
      <c r="I35" s="113"/>
      <c r="J35" s="113"/>
      <c r="K35" s="113"/>
      <c r="L35" s="113"/>
      <c r="M35" s="113"/>
      <c r="N35" s="113"/>
      <c r="O35" s="113"/>
      <c r="P35" s="113"/>
      <c r="Q35" s="113"/>
      <c r="R35" s="113"/>
      <c r="S35" s="113"/>
      <c r="T35" s="113"/>
      <c r="U35" s="111"/>
      <c r="V35" s="111"/>
      <c r="W35" s="111"/>
      <c r="X35" s="111"/>
      <c r="Y35" s="111"/>
      <c r="Z35" s="111"/>
      <c r="AA35" s="111"/>
      <c r="AB35" s="111"/>
      <c r="AC35" s="111"/>
      <c r="AD35" s="111"/>
      <c r="AE35" s="111"/>
      <c r="AF35" s="111"/>
      <c r="AG35" s="111"/>
      <c r="AH35" s="111"/>
      <c r="AI35" s="111"/>
      <c r="AJ35" s="111"/>
      <c r="AK35" s="111"/>
      <c r="AL35" s="114"/>
      <c r="AM35" s="114"/>
      <c r="AN35" s="114"/>
      <c r="AO35" s="114"/>
      <c r="AP35" s="114"/>
      <c r="AQ35" s="114"/>
      <c r="AR35" s="114"/>
      <c r="AS35" s="114"/>
      <c r="AT35" s="114"/>
      <c r="AU35" s="114"/>
      <c r="AV35" s="114"/>
      <c r="AW35" s="114"/>
      <c r="AX35" s="114"/>
      <c r="AY35" s="114"/>
      <c r="AZ35" s="114"/>
    </row>
    <row r="36" spans="1:52">
      <c r="A36" s="35">
        <v>1105</v>
      </c>
      <c r="B36" s="13" t="s">
        <v>150</v>
      </c>
      <c r="C36" s="29"/>
      <c r="D36" s="106"/>
      <c r="E36" s="36" t="s">
        <v>20</v>
      </c>
      <c r="F36" s="30">
        <v>1</v>
      </c>
      <c r="G36" s="30">
        <v>2</v>
      </c>
      <c r="H36" s="30">
        <v>3</v>
      </c>
      <c r="I36" s="30">
        <v>4</v>
      </c>
      <c r="J36" s="30">
        <v>5</v>
      </c>
      <c r="K36" s="30">
        <v>6</v>
      </c>
      <c r="L36" s="154"/>
      <c r="M36" s="4"/>
      <c r="N36" s="30"/>
      <c r="O36" s="154"/>
      <c r="P36" s="154"/>
      <c r="Q36" s="154"/>
      <c r="R36" s="167"/>
      <c r="S36" s="167"/>
      <c r="T36" s="154"/>
      <c r="U36" s="15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12"/>
      <c r="AM36" s="12"/>
      <c r="AN36" s="12"/>
      <c r="AO36" s="12"/>
      <c r="AP36" s="12"/>
      <c r="AQ36" s="12"/>
      <c r="AR36" s="12"/>
      <c r="AS36" s="12"/>
      <c r="AT36" s="12"/>
      <c r="AU36" s="12"/>
      <c r="AV36" s="12"/>
      <c r="AW36" s="12"/>
      <c r="AX36" s="12"/>
      <c r="AY36" s="12"/>
      <c r="AZ36" s="12"/>
    </row>
    <row r="37" spans="1:52" s="102" customFormat="1">
      <c r="A37" s="99" t="s">
        <v>144</v>
      </c>
      <c r="B37" s="93">
        <v>12000</v>
      </c>
      <c r="C37" s="94">
        <f>SUM(F40,G40)</f>
        <v>0</v>
      </c>
      <c r="D37" s="93">
        <f>B37-C37-E37</f>
        <v>48</v>
      </c>
      <c r="E37" s="93">
        <f>SUM(F37:BE37)</f>
        <v>11952</v>
      </c>
      <c r="F37" s="100">
        <v>8000</v>
      </c>
      <c r="G37" s="100">
        <v>500</v>
      </c>
      <c r="H37" s="100">
        <v>1600</v>
      </c>
      <c r="I37" s="100">
        <v>476</v>
      </c>
      <c r="J37" s="100">
        <v>495</v>
      </c>
      <c r="K37" s="100">
        <v>479</v>
      </c>
      <c r="L37" s="100">
        <v>402</v>
      </c>
      <c r="M37" s="100"/>
      <c r="N37" s="100"/>
      <c r="O37" s="100"/>
      <c r="P37" s="100"/>
      <c r="Q37" s="100"/>
      <c r="R37" s="100"/>
      <c r="S37" s="100"/>
      <c r="T37" s="93"/>
      <c r="U37" s="93"/>
      <c r="V37" s="93"/>
      <c r="W37" s="93"/>
      <c r="X37" s="93"/>
      <c r="Y37" s="93"/>
      <c r="Z37" s="101"/>
      <c r="AA37" s="101"/>
      <c r="AB37" s="101"/>
      <c r="AC37" s="101"/>
      <c r="AD37" s="101"/>
      <c r="AE37" s="101"/>
      <c r="AF37" s="101"/>
      <c r="AG37" s="101"/>
      <c r="AH37" s="101"/>
      <c r="AI37" s="101"/>
      <c r="AJ37" s="101"/>
      <c r="AK37" s="101"/>
      <c r="AL37" s="101"/>
      <c r="AM37" s="101"/>
      <c r="AN37" s="101"/>
      <c r="AO37" s="101"/>
      <c r="AP37" s="101"/>
      <c r="AQ37" s="101"/>
      <c r="AR37" s="101"/>
      <c r="AS37" s="101"/>
      <c r="AT37" s="101"/>
      <c r="AU37" s="101"/>
      <c r="AV37" s="101"/>
      <c r="AW37" s="101"/>
      <c r="AX37" s="101"/>
      <c r="AY37" s="101"/>
      <c r="AZ37" s="101"/>
    </row>
    <row r="38" spans="1:52">
      <c r="A38" s="82" t="s">
        <v>145</v>
      </c>
      <c r="B38" s="19" t="s">
        <v>151</v>
      </c>
      <c r="C38" s="18" t="s">
        <v>26</v>
      </c>
      <c r="D38" s="7"/>
      <c r="E38" s="36" t="s">
        <v>30</v>
      </c>
      <c r="F38" s="30"/>
      <c r="G38" s="30"/>
      <c r="H38" s="13" t="s">
        <v>146</v>
      </c>
      <c r="I38" s="36" t="s">
        <v>30</v>
      </c>
      <c r="J38" s="36" t="s">
        <v>30</v>
      </c>
      <c r="K38" s="30"/>
      <c r="L38" s="30"/>
      <c r="M38" s="30"/>
      <c r="N38" s="30"/>
      <c r="O38" s="30"/>
      <c r="P38" s="30"/>
      <c r="Q38" s="30"/>
      <c r="R38" s="30"/>
      <c r="S38" s="30"/>
      <c r="T38" s="4"/>
      <c r="U38" s="4"/>
      <c r="V38" s="4"/>
      <c r="W38" s="4"/>
      <c r="X38" s="4"/>
      <c r="Y38" s="4"/>
      <c r="Z38" s="12"/>
      <c r="AA38" s="12"/>
      <c r="AB38" s="12"/>
      <c r="AC38" s="12"/>
      <c r="AD38" s="12"/>
      <c r="AE38" s="12"/>
      <c r="AF38" s="12"/>
      <c r="AG38" s="12"/>
      <c r="AH38" s="12"/>
      <c r="AI38" s="12"/>
      <c r="AJ38" s="12"/>
      <c r="AK38" s="12"/>
      <c r="AL38" s="12"/>
      <c r="AM38" s="12"/>
      <c r="AN38" s="12"/>
      <c r="AO38" s="12"/>
      <c r="AP38" s="12"/>
      <c r="AQ38" s="12"/>
      <c r="AR38" s="12"/>
      <c r="AS38" s="12"/>
      <c r="AT38" s="12"/>
      <c r="AU38" s="12"/>
      <c r="AV38" s="12"/>
      <c r="AW38" s="12"/>
      <c r="AX38" s="12"/>
      <c r="AY38" s="12"/>
      <c r="AZ38" s="12"/>
    </row>
    <row r="39" spans="1:52" s="8" customFormat="1">
      <c r="A39" s="16" t="s">
        <v>11</v>
      </c>
      <c r="B39" s="11">
        <f>SUM(B23,B25,B27,B29,B31,B33,B35,B37)</f>
        <v>208000</v>
      </c>
      <c r="C39" s="17">
        <f>SUM(C23,C25,C27,C29,C31,C33,C35,C37)</f>
        <v>0</v>
      </c>
      <c r="D39" s="9">
        <f>SUM(D23,D25,D27,D29,D31,D33,D35,D37)</f>
        <v>151560.79999999999</v>
      </c>
      <c r="E39" s="9">
        <f>SUM(E23,E25,E27,E29,E31,E33,E35,E37)</f>
        <v>56439.199999999997</v>
      </c>
      <c r="F39" s="38"/>
      <c r="G39" s="38"/>
      <c r="H39" s="38"/>
      <c r="I39" s="38"/>
      <c r="J39" s="38"/>
      <c r="K39" s="38"/>
      <c r="L39" s="38"/>
      <c r="M39" s="38"/>
      <c r="N39" s="31"/>
      <c r="O39" s="31"/>
      <c r="P39" s="31"/>
      <c r="Q39" s="31"/>
      <c r="R39" s="31"/>
      <c r="S39" s="31"/>
      <c r="T39" s="9"/>
      <c r="U39" s="9"/>
      <c r="V39" s="9"/>
      <c r="W39" s="9"/>
      <c r="X39" s="9"/>
      <c r="Y39" s="9"/>
      <c r="Z39" s="9"/>
      <c r="AA39" s="9"/>
      <c r="AB39" s="9"/>
      <c r="AC39" s="9"/>
      <c r="AD39" s="9"/>
      <c r="AE39" s="9"/>
      <c r="AF39" s="9"/>
      <c r="AG39" s="9"/>
      <c r="AH39" s="9"/>
      <c r="AI39" s="9"/>
      <c r="AJ39" s="9"/>
      <c r="AK39" s="9"/>
      <c r="AL39" s="9"/>
      <c r="AM39" s="9"/>
      <c r="AN39" s="9"/>
      <c r="AO39" s="9"/>
      <c r="AP39" s="9"/>
      <c r="AQ39" s="9"/>
      <c r="AR39" s="9"/>
      <c r="AS39" s="9"/>
      <c r="AT39" s="9"/>
      <c r="AU39" s="9"/>
      <c r="AV39" s="9"/>
      <c r="AW39" s="9"/>
      <c r="AX39" s="9"/>
      <c r="AY39" s="9"/>
      <c r="AZ39" s="9"/>
    </row>
    <row r="40" spans="1:52" s="2" customFormat="1">
      <c r="A40" s="40"/>
      <c r="B40" s="91"/>
      <c r="D40" s="41"/>
      <c r="E40" s="41"/>
      <c r="F40" s="82">
        <v>0</v>
      </c>
      <c r="G40" s="82">
        <v>0</v>
      </c>
      <c r="H40" s="82">
        <v>0</v>
      </c>
      <c r="I40" s="41"/>
      <c r="J40" s="41"/>
      <c r="K40" s="41"/>
      <c r="L40" s="41"/>
      <c r="M40" s="41"/>
      <c r="N40" s="41"/>
      <c r="O40" s="41"/>
      <c r="P40" s="41"/>
      <c r="Q40" s="41"/>
      <c r="R40" s="41"/>
      <c r="S40" s="41"/>
      <c r="T40" s="41"/>
      <c r="U40" s="41"/>
    </row>
    <row r="41" spans="1:52">
      <c r="A41" s="86">
        <v>20000</v>
      </c>
      <c r="B41" s="87" t="s">
        <v>152</v>
      </c>
      <c r="C41" s="2"/>
      <c r="E41" s="2"/>
      <c r="F41" s="47" t="s">
        <v>33</v>
      </c>
      <c r="G41" s="47" t="s">
        <v>34</v>
      </c>
      <c r="H41" s="13" t="s">
        <v>146</v>
      </c>
      <c r="I41" s="2"/>
      <c r="J41" s="69" t="s">
        <v>21</v>
      </c>
      <c r="K41" s="72">
        <f>SUM(B20,B39)</f>
        <v>458000</v>
      </c>
      <c r="L41" s="2"/>
      <c r="M41" s="56" t="s">
        <v>24</v>
      </c>
      <c r="N41" s="72">
        <f>SUM(A49,A58,A68)</f>
        <v>4395.3</v>
      </c>
      <c r="O41" s="2"/>
    </row>
    <row r="42" spans="1:52">
      <c r="D42" s="164"/>
      <c r="E42" s="19" t="s">
        <v>78</v>
      </c>
      <c r="F42" s="19" t="s">
        <v>78</v>
      </c>
      <c r="G42" s="19" t="s">
        <v>78</v>
      </c>
      <c r="H42" s="164"/>
      <c r="I42" s="2"/>
      <c r="J42" s="69" t="s">
        <v>23</v>
      </c>
      <c r="K42" s="71">
        <f>SUM(K41,-K43)</f>
        <v>147440.09999999998</v>
      </c>
      <c r="L42" s="2"/>
      <c r="M42" s="73" t="s">
        <v>25</v>
      </c>
      <c r="N42" s="74">
        <f>SUM(N41,-K42)</f>
        <v>-143044.79999999999</v>
      </c>
      <c r="O42" s="147" t="s">
        <v>38</v>
      </c>
      <c r="P42" s="78">
        <v>0</v>
      </c>
      <c r="R42"/>
    </row>
    <row r="43" spans="1:52">
      <c r="A43" s="21" t="s">
        <v>12</v>
      </c>
      <c r="B43" s="21" t="s">
        <v>13</v>
      </c>
      <c r="C43" s="21" t="s">
        <v>14</v>
      </c>
      <c r="D43" s="21" t="s">
        <v>4</v>
      </c>
      <c r="E43" s="22"/>
      <c r="F43" s="23"/>
      <c r="G43" s="22"/>
      <c r="H43" s="23"/>
      <c r="I43" s="23"/>
      <c r="J43" s="69" t="s">
        <v>22</v>
      </c>
      <c r="K43" s="72">
        <f>SUM(D20,D39)</f>
        <v>310559.90000000002</v>
      </c>
      <c r="L43" s="2" t="s">
        <v>130</v>
      </c>
      <c r="M43" s="1" t="s">
        <v>46</v>
      </c>
      <c r="U43" s="1">
        <v>752</v>
      </c>
    </row>
    <row r="44" spans="1:52">
      <c r="A44" s="20">
        <f>SUM(B44:C44)</f>
        <v>0</v>
      </c>
      <c r="B44" s="22">
        <v>0</v>
      </c>
      <c r="C44" s="24">
        <f>SUM(D44:R44)</f>
        <v>0</v>
      </c>
      <c r="D44" s="27"/>
      <c r="E44" s="28"/>
      <c r="F44" s="28"/>
      <c r="G44" s="28"/>
      <c r="H44" s="28"/>
      <c r="I44" s="28"/>
      <c r="J44" s="88"/>
    </row>
    <row r="45" spans="1:52">
      <c r="A45" s="20"/>
      <c r="B45" s="22"/>
      <c r="C45" s="22"/>
      <c r="D45" s="26" t="s">
        <v>95</v>
      </c>
      <c r="E45" s="26"/>
      <c r="F45" s="26"/>
      <c r="G45" s="26"/>
      <c r="H45" s="26"/>
      <c r="I45" s="26"/>
      <c r="J45" s="89"/>
    </row>
    <row r="46" spans="1:52">
      <c r="A46" s="20">
        <f>SUM(B46:C46)</f>
        <v>0</v>
      </c>
      <c r="B46" s="22">
        <v>0</v>
      </c>
      <c r="C46" s="42">
        <f>SUM(D46:R46)</f>
        <v>0</v>
      </c>
      <c r="D46" s="27"/>
      <c r="E46" s="27"/>
      <c r="F46" s="27"/>
      <c r="G46" s="27"/>
      <c r="H46" s="27"/>
      <c r="I46" s="28"/>
      <c r="J46" s="45"/>
      <c r="K46" s="2"/>
    </row>
    <row r="47" spans="1:52">
      <c r="A47" s="20"/>
      <c r="B47" s="22"/>
      <c r="C47" s="22"/>
      <c r="D47" s="26"/>
      <c r="E47" s="26"/>
      <c r="F47" s="26"/>
      <c r="G47" s="26"/>
      <c r="H47" s="26"/>
      <c r="I47" s="26"/>
    </row>
    <row r="48" spans="1:52">
      <c r="A48" s="20">
        <f>SUM(B48:C48)</f>
        <v>0</v>
      </c>
      <c r="B48" s="22">
        <v>0</v>
      </c>
      <c r="C48" s="24">
        <f>SUM(D48:R48)</f>
        <v>0</v>
      </c>
      <c r="D48" s="27"/>
      <c r="E48" s="27"/>
      <c r="F48" s="27"/>
      <c r="G48" s="145"/>
      <c r="H48" s="27"/>
      <c r="I48" s="28"/>
    </row>
    <row r="49" spans="1:17">
      <c r="A49" s="19">
        <f>SUM(A44,A46,A48)</f>
        <v>0</v>
      </c>
      <c r="B49" s="22">
        <f>SUM(B44,B46,B48)</f>
        <v>0</v>
      </c>
      <c r="C49" s="21">
        <f>SUM(C44,C46,C48)</f>
        <v>0</v>
      </c>
      <c r="D49" s="81"/>
      <c r="E49" s="34"/>
      <c r="F49" s="26"/>
      <c r="G49" s="17"/>
      <c r="H49" s="22"/>
      <c r="I49" s="23"/>
      <c r="M49" s="140" t="s">
        <v>35</v>
      </c>
      <c r="P49" s="12"/>
    </row>
    <row r="50" spans="1:17">
      <c r="A50" s="70" t="s">
        <v>29</v>
      </c>
      <c r="D50" s="2"/>
      <c r="E50" s="2"/>
      <c r="F50" s="2"/>
      <c r="G50" s="146"/>
      <c r="I50" s="2"/>
      <c r="M50" s="12">
        <v>20180328</v>
      </c>
      <c r="N50" s="21">
        <v>17</v>
      </c>
    </row>
    <row r="51" spans="1:17">
      <c r="A51" s="33" t="s">
        <v>41</v>
      </c>
      <c r="B51" s="37"/>
      <c r="C51" s="22"/>
      <c r="D51" s="45"/>
      <c r="K51" s="85"/>
      <c r="M51" s="12"/>
      <c r="N51" s="21"/>
    </row>
    <row r="52" spans="1:17">
      <c r="A52" s="21" t="s">
        <v>12</v>
      </c>
      <c r="B52" s="21" t="s">
        <v>13</v>
      </c>
      <c r="C52" s="21" t="s">
        <v>14</v>
      </c>
      <c r="D52" s="21" t="s">
        <v>4</v>
      </c>
      <c r="E52" s="22"/>
      <c r="F52" s="23"/>
      <c r="G52" s="22"/>
      <c r="H52" s="23"/>
      <c r="I52" s="23"/>
    </row>
    <row r="53" spans="1:17">
      <c r="A53" s="20">
        <f>SUM(B53:C53)</f>
        <v>0</v>
      </c>
      <c r="B53" s="22">
        <v>192286.5</v>
      </c>
      <c r="C53" s="24">
        <f>SUM(D53:U53)</f>
        <v>-192286.5</v>
      </c>
      <c r="D53" s="27"/>
      <c r="E53" s="149">
        <v>-192286.5</v>
      </c>
      <c r="F53" s="28"/>
      <c r="G53" s="28"/>
      <c r="H53" s="28"/>
      <c r="I53" s="28"/>
    </row>
    <row r="54" spans="1:17">
      <c r="A54" s="20"/>
      <c r="B54" s="22"/>
      <c r="C54" s="22"/>
      <c r="D54" s="25"/>
      <c r="E54" s="26"/>
      <c r="F54" s="26"/>
      <c r="G54" s="26"/>
      <c r="H54" s="26"/>
      <c r="I54" s="26"/>
    </row>
    <row r="55" spans="1:17">
      <c r="A55" s="20">
        <f>SUM(B55:C55)</f>
        <v>0</v>
      </c>
      <c r="B55" s="22"/>
      <c r="C55" s="24">
        <f>SUM(D55:U55)</f>
        <v>0</v>
      </c>
      <c r="D55" s="139"/>
      <c r="E55" s="27"/>
      <c r="F55" s="28"/>
      <c r="G55" s="27"/>
      <c r="H55" s="28"/>
      <c r="I55" s="28"/>
    </row>
    <row r="56" spans="1:17">
      <c r="A56" s="20"/>
      <c r="B56" s="22"/>
      <c r="C56" s="22"/>
      <c r="D56" s="26"/>
      <c r="E56" s="26"/>
      <c r="F56" s="26"/>
      <c r="G56" s="26"/>
      <c r="H56" s="26"/>
      <c r="I56" s="26"/>
      <c r="J56"/>
      <c r="K56"/>
    </row>
    <row r="57" spans="1:17">
      <c r="A57" s="20">
        <f>SUM(B57:C57)</f>
        <v>0</v>
      </c>
      <c r="B57" s="22">
        <v>0</v>
      </c>
      <c r="C57" s="24">
        <f>SUM(D57:U57)</f>
        <v>0</v>
      </c>
      <c r="D57" s="27"/>
      <c r="E57" s="27"/>
      <c r="F57" s="27"/>
      <c r="G57" s="27"/>
      <c r="H57" s="27"/>
      <c r="I57" s="27"/>
    </row>
    <row r="58" spans="1:17">
      <c r="A58" s="21">
        <f>SUM(A53,A55,A57)</f>
        <v>0</v>
      </c>
      <c r="B58" s="22">
        <f>SUM(B53,B55,B57)</f>
        <v>192286.5</v>
      </c>
      <c r="C58" s="22">
        <f>SUM(C53,C55,C57)</f>
        <v>-192286.5</v>
      </c>
      <c r="D58" s="26"/>
      <c r="E58" s="26"/>
      <c r="F58" s="26"/>
      <c r="G58" s="26"/>
      <c r="H58" s="26"/>
      <c r="I58" s="26"/>
    </row>
    <row r="59" spans="1:17">
      <c r="D59" s="177"/>
      <c r="E59" s="177" t="s">
        <v>105</v>
      </c>
    </row>
    <row r="60" spans="1:17">
      <c r="D60" s="177" t="s">
        <v>104</v>
      </c>
      <c r="E60" s="187">
        <v>1000</v>
      </c>
      <c r="F60" s="1">
        <v>828716</v>
      </c>
      <c r="H60" s="188" t="s">
        <v>108</v>
      </c>
      <c r="I60" s="188" t="s">
        <v>109</v>
      </c>
      <c r="M60" s="178"/>
      <c r="N60" s="178"/>
    </row>
    <row r="61" spans="1:17">
      <c r="A61" s="33" t="s">
        <v>17</v>
      </c>
      <c r="B61" s="56"/>
      <c r="E61" s="158" t="s">
        <v>65</v>
      </c>
      <c r="F61" s="158" t="s">
        <v>76</v>
      </c>
      <c r="G61" s="158" t="s">
        <v>86</v>
      </c>
      <c r="H61" s="157"/>
      <c r="I61" s="157"/>
      <c r="J61" s="157"/>
      <c r="K61" s="157"/>
      <c r="L61" s="157"/>
      <c r="M61" s="157"/>
      <c r="N61" s="157"/>
      <c r="O61" s="157"/>
    </row>
    <row r="62" spans="1:17">
      <c r="A62" s="21" t="s">
        <v>12</v>
      </c>
      <c r="B62" s="21" t="s">
        <v>13</v>
      </c>
      <c r="C62" s="21" t="s">
        <v>14</v>
      </c>
      <c r="D62" s="21" t="s">
        <v>4</v>
      </c>
      <c r="E62" s="22"/>
      <c r="F62" s="23"/>
      <c r="G62" s="22"/>
      <c r="H62" s="23"/>
      <c r="I62" s="23"/>
    </row>
    <row r="63" spans="1:17">
      <c r="A63" s="20">
        <f>SUM(B63:C63)</f>
        <v>1925.7</v>
      </c>
      <c r="B63" s="22">
        <v>0</v>
      </c>
      <c r="C63" s="197">
        <f>SUM(D63:AG63)</f>
        <v>1925.7</v>
      </c>
      <c r="D63" s="27"/>
      <c r="E63" s="174">
        <v>483.9</v>
      </c>
      <c r="F63" s="175">
        <v>478</v>
      </c>
      <c r="G63" s="175">
        <v>22</v>
      </c>
      <c r="H63" s="175">
        <v>472</v>
      </c>
      <c r="I63" s="175">
        <v>469.8</v>
      </c>
    </row>
    <row r="64" spans="1:17">
      <c r="A64" s="20"/>
      <c r="B64" s="22"/>
      <c r="C64" s="22"/>
      <c r="D64" s="173" t="s">
        <v>65</v>
      </c>
      <c r="E64" s="189"/>
      <c r="F64" s="189"/>
      <c r="G64" s="142"/>
      <c r="H64" s="142"/>
      <c r="I64" s="142" t="s">
        <v>170</v>
      </c>
      <c r="Q64" s="150"/>
    </row>
    <row r="65" spans="1:20">
      <c r="A65" s="20">
        <f>SUM(B65:C65)</f>
        <v>1505.6</v>
      </c>
      <c r="B65" s="22">
        <v>0</v>
      </c>
      <c r="C65" s="197">
        <f>SUM(D65:AG65)</f>
        <v>1505.6</v>
      </c>
      <c r="D65" s="27"/>
      <c r="E65" s="184">
        <v>500</v>
      </c>
      <c r="F65" s="184">
        <v>500</v>
      </c>
      <c r="G65" s="184">
        <v>111</v>
      </c>
      <c r="H65" s="184">
        <v>16</v>
      </c>
      <c r="I65" s="1">
        <v>10</v>
      </c>
      <c r="J65" s="185">
        <v>368.6</v>
      </c>
      <c r="K65" s="185"/>
      <c r="L65" s="185"/>
      <c r="M65" s="185"/>
      <c r="N65" s="185"/>
      <c r="O65" s="185"/>
      <c r="P65" s="185"/>
      <c r="Q65" s="185"/>
      <c r="R65" s="185"/>
      <c r="S65" s="185"/>
      <c r="T65" s="185"/>
    </row>
    <row r="66" spans="1:20">
      <c r="A66" s="20"/>
      <c r="B66" s="22"/>
      <c r="C66" s="22"/>
      <c r="D66" s="176" t="s">
        <v>76</v>
      </c>
      <c r="E66" s="142" t="s">
        <v>162</v>
      </c>
      <c r="F66" s="189" t="s">
        <v>165</v>
      </c>
      <c r="G66" s="142"/>
      <c r="H66" s="142"/>
      <c r="I66" s="142"/>
      <c r="J66" s="45" t="s">
        <v>169</v>
      </c>
      <c r="K66" s="45"/>
      <c r="L66" s="45"/>
      <c r="O66" s="45"/>
    </row>
    <row r="67" spans="1:20">
      <c r="A67" s="20">
        <f>SUM(B67:C67)</f>
        <v>964</v>
      </c>
      <c r="B67" s="22">
        <v>0</v>
      </c>
      <c r="C67" s="197">
        <f>SUM(D67:AG67)</f>
        <v>964</v>
      </c>
      <c r="D67" s="28"/>
      <c r="E67" s="183">
        <v>489</v>
      </c>
      <c r="F67" s="183">
        <v>475</v>
      </c>
      <c r="G67" s="183"/>
      <c r="H67" s="183"/>
      <c r="I67" s="183"/>
      <c r="J67" s="185"/>
      <c r="L67" s="185"/>
    </row>
    <row r="68" spans="1:20">
      <c r="A68" s="21">
        <f>SUM(A63,A65,A67)</f>
        <v>4395.3</v>
      </c>
      <c r="B68" s="22">
        <f>SUM(B63,B65,B67)</f>
        <v>0</v>
      </c>
      <c r="C68" s="22">
        <f>SUM(C63,C65,C67)</f>
        <v>4395.3</v>
      </c>
      <c r="D68" s="166" t="s">
        <v>86</v>
      </c>
      <c r="E68" s="142"/>
      <c r="F68" s="142"/>
      <c r="G68" s="142"/>
      <c r="H68" s="142"/>
      <c r="I68" s="142"/>
      <c r="J68" s="45"/>
      <c r="K68" s="45"/>
      <c r="L68" s="45"/>
    </row>
    <row r="69" spans="1:20">
      <c r="C69" s="172">
        <f>SUM(E69:Z69)</f>
        <v>0</v>
      </c>
      <c r="D69" s="177" t="s">
        <v>141</v>
      </c>
      <c r="E69" s="172"/>
      <c r="F69" s="172"/>
      <c r="G69" s="172"/>
      <c r="H69" s="172"/>
      <c r="I69" s="172"/>
    </row>
    <row r="70" spans="1:20">
      <c r="A70" s="83" t="s">
        <v>27</v>
      </c>
      <c r="B70" s="78" t="s">
        <v>28</v>
      </c>
      <c r="C70" s="172">
        <f>SUM(E70:Y70)</f>
        <v>0</v>
      </c>
      <c r="D70" s="177" t="s">
        <v>124</v>
      </c>
      <c r="E70" s="172"/>
      <c r="F70" s="172"/>
      <c r="G70" s="172"/>
      <c r="H70" s="172"/>
      <c r="I70" s="172"/>
    </row>
    <row r="71" spans="1:20">
      <c r="A71" s="83"/>
      <c r="B71" s="78"/>
      <c r="C71" s="172">
        <f>SUM(E71:Z71)</f>
        <v>0</v>
      </c>
      <c r="D71" s="194" t="s">
        <v>153</v>
      </c>
      <c r="E71" s="192"/>
      <c r="F71" s="192"/>
      <c r="G71" s="192"/>
      <c r="H71" s="192"/>
      <c r="I71" s="192"/>
      <c r="J71" s="193"/>
      <c r="K71" s="193"/>
      <c r="L71" s="193"/>
      <c r="M71" s="193"/>
      <c r="N71" s="193"/>
      <c r="O71" s="193"/>
      <c r="P71" s="193"/>
      <c r="Q71" s="193"/>
      <c r="R71" s="193"/>
      <c r="S71" s="193"/>
      <c r="T71" s="193"/>
    </row>
    <row r="72" spans="1:20">
      <c r="A72" s="83"/>
      <c r="B72" s="78"/>
      <c r="C72" s="172">
        <f>SUM(E72:Y72)</f>
        <v>0</v>
      </c>
      <c r="D72" s="140" t="s">
        <v>132</v>
      </c>
      <c r="E72" s="192"/>
      <c r="F72" s="192"/>
      <c r="G72" s="192"/>
      <c r="H72" s="192"/>
      <c r="I72" s="192"/>
      <c r="J72" s="193"/>
      <c r="K72" s="193"/>
      <c r="L72" s="193"/>
      <c r="M72" s="193"/>
      <c r="N72" s="193"/>
      <c r="O72" s="193"/>
      <c r="P72" s="193"/>
      <c r="Q72" s="193"/>
      <c r="R72" s="193"/>
      <c r="S72" s="193"/>
      <c r="T72" s="193"/>
    </row>
    <row r="73" spans="1:20">
      <c r="A73" s="83"/>
      <c r="B73" s="84">
        <v>42990</v>
      </c>
      <c r="C73" s="171">
        <f>SUM(E73:Z73)</f>
        <v>0</v>
      </c>
      <c r="D73" s="140" t="s">
        <v>143</v>
      </c>
      <c r="E73" s="174"/>
      <c r="F73" s="174"/>
      <c r="G73" s="174"/>
      <c r="H73" s="174"/>
      <c r="I73" s="174"/>
    </row>
    <row r="74" spans="1:20" ht="15">
      <c r="A74" s="83"/>
      <c r="B74" s="84"/>
      <c r="C74" s="171">
        <f>SUM(E74:Y74)</f>
        <v>0</v>
      </c>
      <c r="D74" s="140" t="s">
        <v>154</v>
      </c>
      <c r="E74" s="174"/>
      <c r="F74" s="174"/>
      <c r="G74" s="174"/>
      <c r="H74" s="174"/>
      <c r="I74" s="174"/>
      <c r="K74" s="196"/>
    </row>
    <row r="75" spans="1:20">
      <c r="A75" s="83"/>
      <c r="B75" s="69"/>
      <c r="C75" s="171">
        <f>SUM(E75:Y75)</f>
        <v>983</v>
      </c>
      <c r="D75" s="14" t="s">
        <v>168</v>
      </c>
      <c r="E75" s="171">
        <v>500</v>
      </c>
      <c r="F75" s="171">
        <v>483</v>
      </c>
      <c r="G75" s="171"/>
      <c r="H75" s="171"/>
      <c r="I75" s="171"/>
    </row>
    <row r="76" spans="1:20">
      <c r="A76" s="83"/>
      <c r="B76" s="69"/>
      <c r="C76" s="171">
        <f>SUM(E76:Y76)</f>
        <v>1486</v>
      </c>
      <c r="D76" s="14" t="s">
        <v>163</v>
      </c>
      <c r="E76" s="171">
        <v>488</v>
      </c>
      <c r="F76" s="171">
        <v>500</v>
      </c>
      <c r="G76" s="171">
        <v>498</v>
      </c>
      <c r="H76" s="171"/>
      <c r="I76" s="171"/>
    </row>
    <row r="77" spans="1:20">
      <c r="A77" s="83"/>
      <c r="B77" s="69"/>
      <c r="C77" s="171">
        <f>SUM(E77:Y77)</f>
        <v>2213.6999999999998</v>
      </c>
      <c r="D77" s="14" t="s">
        <v>157</v>
      </c>
      <c r="E77" s="171">
        <v>322</v>
      </c>
      <c r="F77" s="171">
        <v>408</v>
      </c>
      <c r="G77" s="171">
        <v>498.7</v>
      </c>
      <c r="H77" s="171">
        <v>487</v>
      </c>
      <c r="I77" s="171">
        <v>498</v>
      </c>
    </row>
    <row r="78" spans="1:20">
      <c r="A78" s="83"/>
      <c r="B78" s="69"/>
      <c r="C78" s="171">
        <f>SUM(E78:Y78)</f>
        <v>1498.9</v>
      </c>
      <c r="D78" s="14" t="s">
        <v>158</v>
      </c>
      <c r="E78" s="171">
        <v>1000</v>
      </c>
      <c r="F78" s="171">
        <v>498.9</v>
      </c>
      <c r="G78" s="171"/>
      <c r="H78" s="171"/>
      <c r="I78" s="171"/>
    </row>
    <row r="79" spans="1:20">
      <c r="A79" s="83"/>
      <c r="B79" s="69"/>
      <c r="C79" s="171">
        <f>SUM(E79:V79)</f>
        <v>2184.6</v>
      </c>
      <c r="D79" s="14" t="s">
        <v>104</v>
      </c>
      <c r="E79" s="171">
        <v>488</v>
      </c>
      <c r="F79" s="171">
        <v>1000</v>
      </c>
      <c r="G79" s="171">
        <v>498.6</v>
      </c>
      <c r="H79" s="171">
        <v>500</v>
      </c>
      <c r="I79" s="171">
        <v>498</v>
      </c>
      <c r="J79" s="1">
        <v>200</v>
      </c>
      <c r="L79" s="1">
        <v>-1000</v>
      </c>
    </row>
    <row r="80" spans="1:20">
      <c r="A80" s="181" t="s">
        <v>93</v>
      </c>
      <c r="B80" s="172">
        <f>SUM(C69:C79)</f>
        <v>8366.2000000000007</v>
      </c>
      <c r="C80" s="171"/>
      <c r="D80" s="171"/>
      <c r="E80" s="190" t="s">
        <v>160</v>
      </c>
      <c r="F80" s="190" t="s">
        <v>155</v>
      </c>
      <c r="G80" s="190" t="s">
        <v>160</v>
      </c>
      <c r="H80" s="171"/>
      <c r="I80" s="171"/>
    </row>
    <row r="81" spans="1:14" ht="115.5" customHeight="1">
      <c r="D81" s="179" t="s">
        <v>38</v>
      </c>
      <c r="E81" s="180">
        <v>4320</v>
      </c>
      <c r="G81" s="184"/>
      <c r="H81" s="169"/>
      <c r="I81" s="170" t="s">
        <v>79</v>
      </c>
      <c r="J81" s="165" t="s">
        <v>80</v>
      </c>
      <c r="K81" s="165" t="s">
        <v>81</v>
      </c>
      <c r="L81" s="165" t="s">
        <v>82</v>
      </c>
      <c r="M81" s="164"/>
    </row>
    <row r="82" spans="1:14" s="141" customFormat="1"/>
    <row r="84" spans="1:14" ht="120">
      <c r="F84" s="161" t="s">
        <v>66</v>
      </c>
    </row>
    <row r="85" spans="1:14">
      <c r="C85"/>
    </row>
    <row r="86" spans="1:14">
      <c r="B86" s="186" t="s">
        <v>100</v>
      </c>
      <c r="C86" s="186" t="s">
        <v>101</v>
      </c>
      <c r="D86" s="186" t="s">
        <v>102</v>
      </c>
    </row>
    <row r="87" spans="1:14">
      <c r="A87" s="21" t="s">
        <v>42</v>
      </c>
      <c r="B87" s="21" t="s">
        <v>43</v>
      </c>
      <c r="C87" s="12" t="s">
        <v>54</v>
      </c>
      <c r="D87" s="151" t="s">
        <v>44</v>
      </c>
    </row>
    <row r="88" spans="1:14">
      <c r="A88" s="12"/>
      <c r="B88" s="21" t="s">
        <v>45</v>
      </c>
      <c r="C88" s="12" t="s">
        <v>117</v>
      </c>
      <c r="D88" s="151" t="s">
        <v>46</v>
      </c>
      <c r="G88" s="88"/>
      <c r="H88" s="88"/>
    </row>
    <row r="89" spans="1:14">
      <c r="A89" s="12"/>
      <c r="B89" s="21" t="s">
        <v>47</v>
      </c>
      <c r="C89" s="12"/>
      <c r="D89" s="151" t="s">
        <v>48</v>
      </c>
      <c r="M89" s="45"/>
      <c r="N89" s="45"/>
    </row>
    <row r="90" spans="1:14">
      <c r="D90" s="1" t="s">
        <v>89</v>
      </c>
      <c r="E90" s="1" t="s">
        <v>125</v>
      </c>
      <c r="F90" s="1" t="s">
        <v>129</v>
      </c>
      <c r="M90" s="45"/>
      <c r="N90" s="45"/>
    </row>
    <row r="91" spans="1:14">
      <c r="D91" s="45" t="s">
        <v>83</v>
      </c>
      <c r="E91" s="45" t="s">
        <v>69</v>
      </c>
      <c r="F91" s="45" t="s">
        <v>84</v>
      </c>
      <c r="G91" s="45" t="s">
        <v>85</v>
      </c>
    </row>
    <row r="92" spans="1:14">
      <c r="D92" s="1" t="s">
        <v>67</v>
      </c>
      <c r="E92" s="1" t="s">
        <v>142</v>
      </c>
      <c r="F92" s="1" t="s">
        <v>159</v>
      </c>
    </row>
    <row r="93" spans="1:14">
      <c r="D93" s="1" t="s">
        <v>68</v>
      </c>
      <c r="E93" s="1" t="s">
        <v>69</v>
      </c>
    </row>
    <row r="94" spans="1:14">
      <c r="D94" s="1" t="s">
        <v>70</v>
      </c>
      <c r="E94" s="1" t="s">
        <v>69</v>
      </c>
    </row>
    <row r="95" spans="1:14">
      <c r="D95" s="1" t="s">
        <v>38</v>
      </c>
      <c r="E95" s="1" t="s">
        <v>71</v>
      </c>
    </row>
    <row r="96" spans="1:14">
      <c r="D96" s="1" t="s">
        <v>96</v>
      </c>
      <c r="E96" s="1" t="s">
        <v>110</v>
      </c>
    </row>
    <row r="97" spans="1:6">
      <c r="D97" s="1" t="s">
        <v>111</v>
      </c>
      <c r="E97" s="1" t="s">
        <v>112</v>
      </c>
      <c r="F97" s="1" t="s">
        <v>113</v>
      </c>
    </row>
    <row r="98" spans="1:6">
      <c r="D98" s="1" t="s">
        <v>114</v>
      </c>
    </row>
    <row r="99" spans="1:6" ht="16">
      <c r="D99" s="1" t="s">
        <v>126</v>
      </c>
      <c r="E99" s="191" t="s">
        <v>127</v>
      </c>
    </row>
    <row r="100" spans="1:6">
      <c r="A100" s="1" t="s">
        <v>90</v>
      </c>
      <c r="B100" s="1" t="s">
        <v>91</v>
      </c>
    </row>
    <row r="101" spans="1:6">
      <c r="A101" s="1" t="s">
        <v>89</v>
      </c>
      <c r="B101" s="1">
        <v>20080601</v>
      </c>
      <c r="C101" s="1">
        <v>20180208</v>
      </c>
      <c r="D101" s="1">
        <v>20190224</v>
      </c>
    </row>
    <row r="104" spans="1:6">
      <c r="A104" s="1" t="s">
        <v>68</v>
      </c>
    </row>
    <row r="124" spans="3:6">
      <c r="C124" s="1" t="s">
        <v>97</v>
      </c>
      <c r="D124" s="1">
        <v>5</v>
      </c>
      <c r="E124" s="1">
        <v>25</v>
      </c>
      <c r="F124" s="1">
        <v>25000</v>
      </c>
    </row>
    <row r="125" spans="3:6">
      <c r="C125" s="1" t="s">
        <v>96</v>
      </c>
      <c r="D125" s="1">
        <v>5</v>
      </c>
      <c r="E125" s="1">
        <v>24</v>
      </c>
      <c r="F125" s="1">
        <v>17000</v>
      </c>
    </row>
    <row r="126" spans="3:6">
      <c r="C126" s="1" t="s">
        <v>67</v>
      </c>
      <c r="D126" s="1">
        <v>5</v>
      </c>
      <c r="E126" s="1">
        <v>25</v>
      </c>
      <c r="F126" s="1">
        <v>31000</v>
      </c>
    </row>
    <row r="127" spans="3:6">
      <c r="C127" s="1" t="s">
        <v>99</v>
      </c>
      <c r="D127" s="1">
        <v>5</v>
      </c>
    </row>
    <row r="131" spans="1:4">
      <c r="C131" s="1" t="s">
        <v>33</v>
      </c>
      <c r="D131" s="1">
        <v>21</v>
      </c>
    </row>
    <row r="132" spans="1:4">
      <c r="C132" s="1" t="s">
        <v>98</v>
      </c>
      <c r="D132" s="1">
        <v>20</v>
      </c>
    </row>
    <row r="133" spans="1:4">
      <c r="C133" s="1" t="s">
        <v>68</v>
      </c>
      <c r="D133" s="1">
        <v>21</v>
      </c>
    </row>
    <row r="135" spans="1:4">
      <c r="A135" s="1" t="s">
        <v>131</v>
      </c>
      <c r="B135" s="1" t="s">
        <v>46</v>
      </c>
    </row>
  </sheetData>
  <phoneticPr fontId="2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"/>
  <sheetViews>
    <sheetView topLeftCell="E1" zoomScale="130" zoomScaleNormal="130" workbookViewId="0">
      <selection activeCell="R42" sqref="R42"/>
    </sheetView>
  </sheetViews>
  <sheetFormatPr baseColWidth="10" defaultColWidth="8.83203125" defaultRowHeight="14"/>
  <sheetData/>
  <phoneticPr fontId="2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"/>
  <sheetViews>
    <sheetView topLeftCell="B61" workbookViewId="0">
      <selection activeCell="Q58" sqref="Q58"/>
    </sheetView>
  </sheetViews>
  <sheetFormatPr baseColWidth="10" defaultColWidth="8.83203125" defaultRowHeight="14"/>
  <sheetData/>
  <phoneticPr fontId="8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"/>
  <sheetViews>
    <sheetView workbookViewId="0">
      <selection activeCell="R39" sqref="R39"/>
    </sheetView>
  </sheetViews>
  <sheetFormatPr baseColWidth="10" defaultColWidth="8.83203125" defaultRowHeight="14"/>
  <sheetData/>
  <phoneticPr fontId="8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"/>
  <sheetViews>
    <sheetView workbookViewId="0">
      <selection activeCell="B29" sqref="B29"/>
    </sheetView>
  </sheetViews>
  <sheetFormatPr baseColWidth="10" defaultColWidth="8.83203125" defaultRowHeight="14"/>
  <sheetData/>
  <phoneticPr fontId="8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"/>
  <sheetViews>
    <sheetView workbookViewId="0">
      <selection activeCell="U26" sqref="U26"/>
    </sheetView>
  </sheetViews>
  <sheetFormatPr baseColWidth="10" defaultColWidth="8.83203125" defaultRowHeight="14"/>
  <sheetData/>
  <phoneticPr fontId="16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18</vt:lpstr>
      <vt:lpstr>17</vt:lpstr>
      <vt:lpstr>16</vt:lpstr>
      <vt:lpstr>当前</vt:lpstr>
      <vt:lpstr>积分</vt:lpstr>
      <vt:lpstr>空</vt:lpstr>
      <vt:lpstr>商家码</vt:lpstr>
      <vt:lpstr>Sheet2</vt:lpstr>
      <vt:lpstr>Sheet3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2020-01-22T02:04:03Z</dcterms:modified>
</cp:coreProperties>
</file>